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I:\CSR Europe\CSR Europe NEW\8. Paid projects\OEM - automotive\6. SAQ\7. SAQ toolbox for suppliers\Supplier toolbox SAQ 5.0\Ready to use SAQ for SMEs\"/>
    </mc:Choice>
  </mc:AlternateContent>
  <xr:revisionPtr revIDLastSave="0" documentId="8_{D0F7D6FA-202F-4DE3-A8A5-10E0DF33CFF6}" xr6:coauthVersionLast="46" xr6:coauthVersionMax="46" xr10:uidLastSave="{00000000-0000-0000-0000-000000000000}"/>
  <bookViews>
    <workbookView xWindow="4905" yWindow="2010" windowWidth="21600" windowHeight="11775" xr2:uid="{3B0DDA59-B53A-46C2-A85E-B094A39CB6B5}"/>
  </bookViews>
  <sheets>
    <sheet name="Sheet1" sheetId="1" r:id="rId1"/>
  </sheets>
  <definedNames>
    <definedName name="Text13" localSheetId="0">Sheet1!$C$61</definedName>
    <definedName name="Text14" localSheetId="0">Sheet1!$C$62</definedName>
    <definedName name="Text15" localSheetId="0">Sheet1!$C$63</definedName>
    <definedName name="Text19" localSheetId="0">Sheet1!$C$259</definedName>
    <definedName name="Text20" localSheetId="0">Sheet1!$C$260</definedName>
    <definedName name="Text21" localSheetId="0">Sheet1!$B$257</definedName>
    <definedName name="Text29" localSheetId="0">Sheet1!$C$257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37" i="1" l="1"/>
  <c r="S741" i="1" s="1"/>
  <c r="Q680" i="1"/>
  <c r="Q677" i="1"/>
  <c r="Q626" i="1"/>
  <c r="Q623" i="1"/>
  <c r="Q620" i="1"/>
  <c r="Q614" i="1"/>
  <c r="Q611" i="1"/>
  <c r="Q608" i="1"/>
  <c r="Q605" i="1"/>
  <c r="Q602" i="1"/>
  <c r="Q601" i="1"/>
  <c r="Q597" i="1"/>
  <c r="Q596" i="1"/>
  <c r="Q595" i="1"/>
  <c r="Q594" i="1"/>
  <c r="Q593" i="1"/>
  <c r="Q592" i="1"/>
  <c r="Q591" i="1"/>
  <c r="Q590" i="1"/>
  <c r="Q589" i="1"/>
  <c r="Q588" i="1"/>
  <c r="Q587" i="1"/>
  <c r="Q586" i="1"/>
  <c r="Q585" i="1"/>
  <c r="Q584" i="1"/>
  <c r="Q583" i="1"/>
  <c r="Q580" i="1"/>
  <c r="Q579" i="1"/>
  <c r="Q578" i="1"/>
  <c r="Q577" i="1"/>
  <c r="Q576" i="1"/>
  <c r="Q575" i="1"/>
  <c r="Q574" i="1"/>
  <c r="Q573" i="1"/>
  <c r="Q572" i="1"/>
  <c r="Q571" i="1"/>
  <c r="Q568" i="1"/>
  <c r="Q565" i="1"/>
  <c r="Q564" i="1"/>
  <c r="Q563" i="1"/>
  <c r="Q562" i="1"/>
  <c r="Q561" i="1"/>
  <c r="Q560" i="1"/>
  <c r="Q559" i="1"/>
  <c r="Q558" i="1"/>
  <c r="Q557" i="1"/>
  <c r="Q556" i="1"/>
  <c r="Q555" i="1"/>
  <c r="Q554" i="1"/>
  <c r="Q500" i="1"/>
  <c r="Q497" i="1"/>
  <c r="Q439" i="1"/>
  <c r="Q431" i="1"/>
  <c r="Q423" i="1"/>
  <c r="Q417" i="1"/>
  <c r="Q409" i="1"/>
  <c r="Q401" i="1"/>
  <c r="Q396" i="1"/>
  <c r="Q394" i="1"/>
  <c r="Q393" i="1"/>
  <c r="Q388" i="1"/>
  <c r="Q387" i="1"/>
  <c r="Q386" i="1"/>
  <c r="Q385" i="1"/>
  <c r="Q384" i="1"/>
  <c r="Q383" i="1"/>
  <c r="Q382" i="1"/>
  <c r="Q381" i="1"/>
  <c r="Q380" i="1"/>
  <c r="Q379" i="1"/>
  <c r="Q378" i="1"/>
  <c r="Q377" i="1"/>
  <c r="Q376" i="1"/>
  <c r="Q375" i="1"/>
  <c r="Q346" i="1"/>
  <c r="Q343" i="1"/>
  <c r="Q340" i="1"/>
  <c r="Q339" i="1"/>
  <c r="Q338" i="1"/>
  <c r="Q337" i="1"/>
  <c r="Q336" i="1"/>
  <c r="Q335" i="1"/>
  <c r="Q334" i="1"/>
  <c r="Q333" i="1"/>
  <c r="Q332" i="1"/>
  <c r="Q331" i="1"/>
  <c r="Q318" i="1"/>
  <c r="Q310" i="1"/>
  <c r="Q302" i="1"/>
  <c r="Q296" i="1"/>
  <c r="Q293" i="1"/>
  <c r="Q290" i="1"/>
  <c r="Q289" i="1"/>
  <c r="Q288" i="1"/>
  <c r="Q287" i="1"/>
  <c r="Q286" i="1"/>
  <c r="Q285" i="1"/>
  <c r="Q284" i="1"/>
  <c r="Q271" i="1"/>
  <c r="Q263" i="1"/>
  <c r="Q255" i="1"/>
  <c r="Q251" i="1"/>
  <c r="Q243" i="1"/>
  <c r="Q211" i="1"/>
  <c r="Q208" i="1"/>
  <c r="Q205" i="1"/>
  <c r="Q204" i="1"/>
  <c r="Q203" i="1"/>
  <c r="Q202" i="1"/>
  <c r="Q201" i="1"/>
  <c r="Q200" i="1"/>
  <c r="Q199" i="1"/>
  <c r="Q198" i="1"/>
  <c r="Q197" i="1"/>
  <c r="Q196" i="1"/>
  <c r="Q195" i="1"/>
  <c r="Q194" i="1"/>
  <c r="Q183" i="1"/>
  <c r="Q178" i="1"/>
  <c r="Q177" i="1"/>
  <c r="Q174" i="1"/>
  <c r="Q173" i="1"/>
  <c r="Q172" i="1"/>
  <c r="Q169" i="1"/>
  <c r="Q168" i="1"/>
  <c r="Q167" i="1"/>
  <c r="Q163" i="1"/>
  <c r="Q162" i="1"/>
  <c r="Q161" i="1"/>
  <c r="Q160" i="1"/>
  <c r="Q159" i="1"/>
  <c r="Q158" i="1"/>
  <c r="Q157" i="1"/>
  <c r="Q156" i="1"/>
  <c r="Q155" i="1"/>
  <c r="Q154" i="1"/>
  <c r="Q151" i="1"/>
  <c r="Q145" i="1"/>
  <c r="Q139" i="1"/>
  <c r="Q136" i="1"/>
  <c r="Q130" i="1"/>
  <c r="Q124" i="1"/>
  <c r="Q120" i="1"/>
  <c r="Q119" i="1"/>
  <c r="Q118" i="1"/>
  <c r="Q117" i="1"/>
  <c r="Q116" i="1"/>
  <c r="Q115" i="1"/>
  <c r="Q114" i="1"/>
  <c r="Q113" i="1"/>
  <c r="Q112" i="1"/>
  <c r="Q106" i="1"/>
  <c r="Q105" i="1"/>
  <c r="Q99" i="1"/>
  <c r="Q96" i="1"/>
  <c r="Q93" i="1"/>
  <c r="Q83" i="1"/>
  <c r="Q82" i="1"/>
  <c r="Q81" i="1"/>
  <c r="Q80" i="1"/>
  <c r="Q79" i="1"/>
  <c r="Q78" i="1"/>
  <c r="Q77" i="1"/>
  <c r="Q76" i="1"/>
  <c r="Q75" i="1"/>
  <c r="Q74" i="1"/>
  <c r="Q73" i="1"/>
  <c r="Q72" i="1"/>
  <c r="Q71" i="1"/>
  <c r="Q70" i="1"/>
  <c r="Q69" i="1"/>
  <c r="Q68" i="1"/>
  <c r="Q67" i="1"/>
  <c r="Q66" i="1"/>
  <c r="Q65" i="1"/>
  <c r="Q64" i="1"/>
  <c r="Q63" i="1"/>
  <c r="Q62" i="1"/>
  <c r="Q61" i="1"/>
  <c r="Q60" i="1"/>
  <c r="Q59" i="1"/>
  <c r="S443" i="1" l="1"/>
  <c r="S735" i="1"/>
  <c r="S143" i="1"/>
  <c r="S399" i="1"/>
  <c r="S419" i="1"/>
  <c r="S351" i="1"/>
  <c r="S630" i="1"/>
  <c r="S514" i="1"/>
  <c r="S322" i="1"/>
  <c r="S300" i="1"/>
  <c r="S275" i="1"/>
  <c r="S219" i="1"/>
  <c r="S186" i="1"/>
  <c r="S126" i="1"/>
  <c r="S83" i="1"/>
  <c r="K747" i="1" l="1"/>
</calcChain>
</file>

<file path=xl/sharedStrings.xml><?xml version="1.0" encoding="utf-8"?>
<sst xmlns="http://schemas.openxmlformats.org/spreadsheetml/2006/main" count="562" uniqueCount="285">
  <si>
    <t>E-mail:</t>
  </si>
  <si>
    <t>Tel:</t>
  </si>
  <si>
    <t>Email</t>
  </si>
  <si>
    <t>App</t>
  </si>
  <si>
    <t>91%-100%</t>
  </si>
  <si>
    <t>81%-90%</t>
  </si>
  <si>
    <t>71%-80%</t>
  </si>
  <si>
    <t>61%-70%</t>
  </si>
  <si>
    <t>51-60%</t>
  </si>
  <si>
    <t>41-50%</t>
  </si>
  <si>
    <t>31-40%</t>
  </si>
  <si>
    <t>21-30%</t>
  </si>
  <si>
    <t>11-20%</t>
  </si>
  <si>
    <t>1-10%</t>
  </si>
  <si>
    <t xml:space="preserve"> SAQ 5.0 </t>
  </si>
  <si>
    <t>500-999</t>
  </si>
  <si>
    <t xml:space="preserve">1000-1999 </t>
  </si>
  <si>
    <t xml:space="preserve">2000-2999 </t>
  </si>
  <si>
    <t xml:space="preserve">3000-3999 </t>
  </si>
  <si>
    <t xml:space="preserve">4000-4999 </t>
  </si>
  <si>
    <t xml:space="preserve">5000-9999 </t>
  </si>
  <si>
    <t xml:space="preserve">10000-49999 </t>
  </si>
  <si>
    <t xml:space="preserve">≥50.000 </t>
  </si>
  <si>
    <t>Mica</t>
  </si>
  <si>
    <t>Questionário de Avaliação de Sustentabilidade sobre RSE/ Sustentabilidade para Fornecedores do Sector Automóvel</t>
  </si>
  <si>
    <t>SITIO</t>
  </si>
  <si>
    <t>Endereço do local (país, cidade e/ou rua):</t>
  </si>
  <si>
    <t>ORIENTAÇÃO</t>
  </si>
  <si>
    <t>Número DUNS da localização</t>
  </si>
  <si>
    <t>Qual é o número de funcionários nesta localização?</t>
  </si>
  <si>
    <t>0-9 (microempresa)</t>
  </si>
  <si>
    <t>10-49 (pequena empresa)</t>
  </si>
  <si>
    <t>50-99 (média empresa)</t>
  </si>
  <si>
    <t>100-249 (média empresa)</t>
  </si>
  <si>
    <t>250-499 (grande empresa)</t>
  </si>
  <si>
    <t xml:space="preserve">Sede: </t>
  </si>
  <si>
    <t>ID do fornecedor do sítio: (preencher os que se aplicam)</t>
  </si>
  <si>
    <t xml:space="preserve">Número DUNS: </t>
  </si>
  <si>
    <t>Outros (por favor especifique):</t>
  </si>
  <si>
    <t>EMPRESA-MÃE</t>
  </si>
  <si>
    <t>ID do fornecedor pai: (preencher os que se aplicam)</t>
  </si>
  <si>
    <t>Área de negócio:</t>
  </si>
  <si>
    <t>Completado por:</t>
  </si>
  <si>
    <t>Título do trabalho:</t>
  </si>
  <si>
    <t>A. GESTÃO DA EMPRESA (GERAL)</t>
  </si>
  <si>
    <t>Sim</t>
  </si>
  <si>
    <t xml:space="preserve">18a. If answered "Sim" to Q18, which areas are covered by these CSR/Sustainability requirements? Please tick all that apply. </t>
  </si>
  <si>
    <t xml:space="preserve">A responsabilidade social corporativa (RSC)/sustentabilidade é um processo para as empresas integrarem tópico ambientais, sociais e de governança (ESG) na estratégia corporativa, operações e cadeia de suprimento.
A Drive Sustainability possui um conjunto de diretrizes comuns – os Principais Orientadores– descrevendo as expectativas mínimas para os fornecedores da Indústria Automotiva sobre as principais áreas de RSC/sustentabilidade. Elas são baseadas Nãos princípios fundamentais e responsabilidade social, ambiental e de governança que são consistente com leis e padrões internacionais em vigor, que podem incluir os Princípios Orientadores sobre Negócios e Direitos HumaNãos da ONU, as Convenções da OIT, as Diretrizes para Empresas Multinacionais da OECD, a Declaração do Rio sobre Meio Ambiente e Desenvolvimento, bem como o Acordo de Paris.
Seguindo os Princípios Orientadores, este Questionário de Avaliação de Sustentabilidade (SAQ) foi elaborado para indicar e verificar a conformidade dos fornecedores quanto os tópicos de RSC/sustentabilidade através da avaliação e verificação da implementação de um sistema de gerenciamento/s – definido como uma combinação de políticas, processos, funções, ferramentas e controles interNãos – que ajudam uma organização a controlar suas operações, atingir objetivos e garantir melhoria contínua.
Ele foi desenvolvido em 2014 e revisado em 2022* pelos membros da Drive Sustainability — The Automotive Partnership. Atualmente, ele está sendo colocado em uso por treze dos membros** e tem como objetivo evitar duplicação e melhorar a eficiência ao responder a perguntas-padrão pertencentes às atividades de RSC/sustentabilidade. 
O questionário aborda questões relacionadas à Empresa e à Unidade:
            &gt;	Unidade refere-se a “o local industrial onde ocorre a produção”;
            &gt;	Sede refere-se a “a unidade administrativa local de uma empresa”;
            &gt;	Empresa controladora refere-se à “controladora principal global do local/unidade solicitado”.
Os fornecedores podem consultar a seção “Orientação” encontrada do lado direito da avaliação para esclarecimentos.
*Membros do Grupo de Trabalho de 2022: BMW Group, Daimler Truck AG, Ford, Honda, Jaguar Land Rover, Mercedes-Benz AG, Scania AG, Scania CV AB, Stellantis, Toyota Motor Europe, Volkswagen Group, Volvo Cars e Volvo Group. 
**OEMs que usam o SAQ: BMW Group, Daimler Truck AG, Ford, Geely, Honda, Jaguar Land Rover, Mercedes-Benz AG, Polestar, Scania, Toyota Motor Europe, Volkswagen Group, Volvo Cars e Volvo Group. </t>
  </si>
  <si>
    <t xml:space="preserve">Nãome: </t>
  </si>
  <si>
    <t>Nãome :</t>
  </si>
  <si>
    <t>Não</t>
  </si>
  <si>
    <t>1a. A sua empresa tem uma pessoa responsável pela gestão de conformidade/ética empresarial?*</t>
  </si>
  <si>
    <t>Se Sim, por favor forneça:</t>
  </si>
  <si>
    <t xml:space="preserve">Título do trabalho: </t>
  </si>
  <si>
    <t>1. A sua empresa indicou um gestor sênior representante para o meio ambiente, social, de ética ou direitos humanãos?</t>
  </si>
  <si>
    <t>1b. A sua empresa tem uma pessoa responsável pela gestão de conformidade/ética empresarial?*</t>
  </si>
  <si>
    <t>1c. A sua empresa tem uma pessoa responsável pela sustentabilidade ambiental? *</t>
  </si>
  <si>
    <t>1d. A sua empresa tem uma pessoa responsável por monitorar risco de sustentabilidade (p.ex. oficial de direitos humanos)?*</t>
  </si>
  <si>
    <t>* Preencha os dados de contacto, mesmo que a pessoa seja a mesma que a anterior.</t>
  </si>
  <si>
    <t>2. A sua empresa publica um relatório de responsabilidade social empresarial (RSE)/Sustentabilidade?</t>
  </si>
  <si>
    <t>Sim, como um relatório separado de acordo com o as normas GRI (Global Reporting Initiative) ou outras normas globalmente aceitas</t>
  </si>
  <si>
    <t>Por favor, carregue o relatório e especifique que norma</t>
  </si>
  <si>
    <t>Sim, como parte integrante do relatório anual, p. ex. relatório anual e de sustentabilidade conforme as normas GRI e outras normas globalmente aceitas.</t>
  </si>
  <si>
    <t>Sim, mas não de acordo com as normas globalmente aceitas</t>
  </si>
  <si>
    <t xml:space="preserve">2a. Se respondeu “Sim” a P2, O relatório mais recente é assegurado por terceiros? </t>
  </si>
  <si>
    <t>Sim, a carta de garantia está inclusa no relatório</t>
  </si>
  <si>
    <t>As partes estão asseguradas, o escopo está explicado na carta de garantia</t>
  </si>
  <si>
    <t>Carregue um documento relevante</t>
  </si>
  <si>
    <t>2b.1. Se respondeu “Sim” a P2, Quais elementos de direitos humanos são divulgados no relatório RSE/Sustentabilidade?</t>
  </si>
  <si>
    <t>Os riscos de direitos humanos potenciais e reais identificados pela nossa empresa</t>
  </si>
  <si>
    <t>Descrições de medidas existentes que a nossa empresa já tomou para lidar com os riscos de direitos humanos e revisar a eficácia destas medidas</t>
  </si>
  <si>
    <t>Descrições de medidas futuras que a nossa empresa planeja tomar para gerenciar os riscos de direitos humanos</t>
  </si>
  <si>
    <t>Não há relatório de riscos sobre os direitos humanos da nossa empresa</t>
  </si>
  <si>
    <t>2b.2. Se respondeu “Sim” a P2, Quais elementos ambientais são divulgados no relatório RSE/Sustentabilidade?</t>
  </si>
  <si>
    <t>Os riscos ambientais identificados da nossa empresa</t>
  </si>
  <si>
    <t>Descrições de medidas existentes que a nossa empresa já tomou para lidar com os riscos ambientais e revisar a eficácia destas medidas</t>
  </si>
  <si>
    <t>Descrição de medidas futuras que a nossa empresa planeja tomar para gerenciar riscos ambientais</t>
  </si>
  <si>
    <t>Não reportamos os riscos ambientais da nossa empresa</t>
  </si>
  <si>
    <t>2c. Se respondeu “Sim” a P2, Você apresenta um relatório anual sobre o cumprimento das obrigações estatuárias de devida diligência (p. ex. o LkSG alemão) no ano anterior?</t>
  </si>
  <si>
    <t>3. A sua empresa tem um código de conduta?</t>
  </si>
  <si>
    <t>3a. Se respondeu “Sim” a P3, A sua empresa organiza treinamento para os seus funcionários sobre código de conduta?</t>
  </si>
  <si>
    <t>Não, mas comunicamos o código de conduta por meio de extranet/brochuras etc.</t>
  </si>
  <si>
    <t>4. A sua empresa tem um mecanismo de queixas ou procedimento de reclamações documentado estabelecido para esta localização?</t>
  </si>
  <si>
    <t>4a. Se respondeu “Sim” a P4, Quais as características do mecanismo de queixas ou procedimento de reclamações da sua empresa? Assinale todas as que se aplicam.</t>
  </si>
  <si>
    <t>Indique quem é o responsável pelo procedimento de reclamações, se aplicável (existe um órgão de reclamação em que terceiros possam entrar em contato diretamente, ou por meio de um provedor de serviços externo)</t>
  </si>
  <si>
    <t>Forneça os detalhes de contato</t>
  </si>
  <si>
    <t>A(s) pessoa(s) responsável(is) confiada(s) pela empresa é imparcial, independente e não vinculada a instruções</t>
  </si>
  <si>
    <t>As regras escritas do procedimento de reclamações descrevem as formas pelas quais uma reclamação pode prosseguir e indica o tempo aproximado que cada etapa pode levar</t>
  </si>
  <si>
    <t>As regras escritas do procedimento de reclamações são disponibilizadas publicamente nos idiomas locais relevantes em todos os países onde nós operamos</t>
  </si>
  <si>
    <t>O denunciante recebe um comprovante de confirmação ao relatar a reclamação</t>
  </si>
  <si>
    <t>A identidade do denunciante é tratada confidencialmente</t>
  </si>
  <si>
    <t>Compromisso de não retaliação contra os denunciantes</t>
  </si>
  <si>
    <t>Reclamações podem ser comunicadas anonimamente</t>
  </si>
  <si>
    <t>O denunciante da queixa ou seu representante é consultado durante a remediação/resolução</t>
  </si>
  <si>
    <t>Avaliação de eficácia de procedimento de reclamações pelo menos a cada 12 meses e de forma ad hoc</t>
  </si>
  <si>
    <t>Procedimento de recurso</t>
  </si>
  <si>
    <t>Nenhuma das opções acima</t>
  </si>
  <si>
    <t>4b. Se respondeu “Sim” a P4, Quais tipos de reclamações podem ser submetidas? Assinale todas as que se aplicam.</t>
  </si>
  <si>
    <t>Queixas de direitos humanos</t>
  </si>
  <si>
    <t>Queixas ambientais</t>
  </si>
  <si>
    <t>Práticas comerciais antiéticas</t>
  </si>
  <si>
    <t>4c. Se respondeu “Sim” a P4, Quais grupos de stakeholders o mecanismo de queixas está disponível? Assinale todos os que se aplicam.</t>
  </si>
  <si>
    <t>Stakeholders internos (funcionários/ contratados não permanentes, fornecedores diretos, prestadores de serviços, etc.)</t>
  </si>
  <si>
    <t>Stakeholders externos (empreiteiros, fornecedores indiretos, comunidades locais, etc.)</t>
  </si>
  <si>
    <t>Outros</t>
  </si>
  <si>
    <t>4d. Se respondeu “Sim” a P4, Como a sua empresa otimiza o acesso aos procedimentos de reclamações para todos os grupos de stakeholders que têm direito a usá-los? Assinale todos os que se aplicam.</t>
  </si>
  <si>
    <t>Ao realizar treinamento</t>
  </si>
  <si>
    <t>Por diferentes meios de comunicação</t>
  </si>
  <si>
    <t>On-line</t>
  </si>
  <si>
    <t>Telefone</t>
  </si>
  <si>
    <t>Ao participar de um procedimento conjunto de queixas da indústria</t>
  </si>
  <si>
    <t>B. DIREITOS HUMANOS E CONDIÇÕES DE TRABALHO</t>
  </si>
  <si>
    <t>5. A sua empresa tem uma política formal sobre direitos humanos e condições de trabalho?</t>
  </si>
  <si>
    <t>Trabalho infantil e jovens trabalhadores</t>
  </si>
  <si>
    <t>Salários e benefícios</t>
  </si>
  <si>
    <t>Jornada de trabalho</t>
  </si>
  <si>
    <t>Escravidão moderna (escravidão, servidão e trabalho forçado ou compulsório e tráfico de pessoas)</t>
  </si>
  <si>
    <t>Recrutamento ético</t>
  </si>
  <si>
    <t>Liberdade de associação e negociação coletiva</t>
  </si>
  <si>
    <t>Não discriminação e assédio</t>
  </si>
  <si>
    <t>Direitos da mulher</t>
  </si>
  <si>
    <t>Diversidade, equidade e inclusão</t>
  </si>
  <si>
    <t>Direitos das minorias e dos povos indígenas</t>
  </si>
  <si>
    <t>Direitos à terra, floresta, água e despejo compulsório</t>
  </si>
  <si>
    <t>Uso de forças de segurança privada ou pública</t>
  </si>
  <si>
    <t>5a. Se respondeu “Sim” a P5, Quais das seguintes áreas são abordadas por esta política? Assinale todas as
que se aplicam.</t>
  </si>
  <si>
    <t>5b. Se respondeu “Sim” a P5, A sua empresa organiza treinamentos para os seus funcionários sobre a sua política direitos humanos e condições de trabalho?</t>
  </si>
  <si>
    <t xml:space="preserve">6. A sua unidade tem um sistema de gestão em vigor para gerenciar questões de direitos humanos e condições de trabalho? </t>
  </si>
  <si>
    <t>Sim, temos um sistema de gestão certificado reconhecido internacionalmente</t>
  </si>
  <si>
    <t>Por favor, forneça as seguintes informações:</t>
  </si>
  <si>
    <t xml:space="preserve">Norma de certificação: </t>
  </si>
  <si>
    <t xml:space="preserve">Organismo de adjudicação: </t>
  </si>
  <si>
    <t xml:space="preserve">Número do certificado: </t>
  </si>
  <si>
    <t xml:space="preserve">Válido até: </t>
  </si>
  <si>
    <t xml:space="preserve">Favor carregar documento relevante </t>
  </si>
  <si>
    <t>Favor carregar documento relevante</t>
  </si>
  <si>
    <t>Sim, temos um sistema de gestão certificado reconhecido nacionalmente</t>
  </si>
  <si>
    <t>Sim, mas o sistema não está certificado</t>
  </si>
  <si>
    <t>C. SAÚDE E SEGURANÇA</t>
  </si>
  <si>
    <t>7. A sua empresa tem uma política de saúde e segurança formal por escrito, em vigor, que corresponda as leis locais, requisitos do setor e normas internacionais?</t>
  </si>
  <si>
    <t>7a. Se respondeu “Sim” a P7, Quais das seguintes áreas são abordadas por esta política? Assinale todas as que se aplicam. Por favor, assinale todas as que se aplicam.</t>
  </si>
  <si>
    <t>Equipamento de proteção individual</t>
  </si>
  <si>
    <t>Segurança de máquinas</t>
  </si>
  <si>
    <t>Preparação para emergências</t>
  </si>
  <si>
    <t>Gestão de incidentes e acidentes</t>
  </si>
  <si>
    <t>Ergonomia no local de trabalho</t>
  </si>
  <si>
    <t>Manuseio de produtos químicos e/ou substâncias biológicas</t>
  </si>
  <si>
    <t>Proteção contra incêndios</t>
  </si>
  <si>
    <t>7b. Se respondeu “Sim” a P7, A sua empresa organiza treinamento para os seus funcionários sobre a sua política de saúde e segurança?</t>
  </si>
  <si>
    <t>8. A sua unidade tem um sistema de saúde e segurançaem vigor?</t>
  </si>
  <si>
    <t>D. ÉTICA EMPRESARIAL</t>
  </si>
  <si>
    <t>9. A sua empresa tem uma política formal que aborde ética empresarial?</t>
  </si>
  <si>
    <t>9a. Se respondeu “Sim” a P9, quais das seguintes áreas são abordadas por esta política? Assinale todas as que se aplicam.</t>
  </si>
  <si>
    <t>Anticorrupção e antilavagem de dinheiro</t>
  </si>
  <si>
    <t>Proteção e segurança de dados</t>
  </si>
  <si>
    <t>Responsabilidade financeira (registros precisos)</t>
  </si>
  <si>
    <t>Divulgação de informações</t>
  </si>
  <si>
    <t>Concorrência justa e antitruste</t>
  </si>
  <si>
    <t>Conflitos de interesses</t>
  </si>
  <si>
    <t>Peças falsificadas</t>
  </si>
  <si>
    <t>Propriedade intelectual</t>
  </si>
  <si>
    <t>Controles de exportação e sanções econômicas</t>
  </si>
  <si>
    <t>Denúncia de atos ilícitos e proteção contra retaliação</t>
  </si>
  <si>
    <t>9b. Se respondeu “Sim” a P9, A sua empresa organiza treinamento para os seus funcionários sobre a sua política de ética empresarial?</t>
  </si>
  <si>
    <t>E. MEIO AMBIENTE</t>
  </si>
  <si>
    <t>10. A sua empresa tem uma política ambiental formal, que inclui um compromisso com a conformidade legal, mensuração contínua e melhorias contínuas no desempenho ambiental?</t>
  </si>
  <si>
    <t>10a. Se respondeu “Sim” a P10, Quais das seguintes áreas são abordadas por esta política? Assinale todas as que se aplicam.</t>
  </si>
  <si>
    <t>Eficiência energética</t>
  </si>
  <si>
    <t>Energia renovável</t>
  </si>
  <si>
    <t>Descarbonização</t>
  </si>
  <si>
    <t>Qualidade, consumo e gestão da água</t>
  </si>
  <si>
    <t>Qualidade do ar</t>
  </si>
  <si>
    <t>Gestão química responsável</t>
  </si>
  <si>
    <t>Gestão sustentável de recursos</t>
  </si>
  <si>
    <t>Redução de resíduos</t>
  </si>
  <si>
    <t>Reutilização e reciclagem</t>
  </si>
  <si>
    <t>Bem-estar animal</t>
  </si>
  <si>
    <t>Biodiversidade, uso da terra e desmatamento</t>
  </si>
  <si>
    <t>Qualidade do solo</t>
  </si>
  <si>
    <t>Emissões de ruídos</t>
  </si>
  <si>
    <t>Outras áreas (Por favor, especifique)</t>
  </si>
  <si>
    <t>10b. Se respondeu “Sim” a P10, A sua empresa organiza treinamento para os seus funcionários sobre a sua política ambiental?</t>
  </si>
  <si>
    <t>Não, mas nós a comunicamos através da Intranet/Brochuras etc</t>
  </si>
  <si>
    <t>11. A sua unidade tem um sistema de gestão ambiental?</t>
  </si>
  <si>
    <t>12. A sua unidade tem um sistema de gestão de energia?</t>
  </si>
  <si>
    <t>13. Qual a porcentagem de eletricidade utilizada na sua unidade, no último ano, veio de fontes renováveis?</t>
  </si>
  <si>
    <t>Não aplicável</t>
  </si>
  <si>
    <t>Não conhecido</t>
  </si>
  <si>
    <t>14. Qual a porcentagem de aquecimento/refrigeração utilizada na sua unidade, no último ano, veio de fontes renováveis?</t>
  </si>
  <si>
    <t>15. A sua empresa estabelece metas para reduzir os gases de efeito estufa?</t>
  </si>
  <si>
    <t>15a. Se respondeu “Sim” a P15, As metas são aprovadas pela Iniciativa de Metas Baseadas na Ciência (SBTi)?</t>
  </si>
  <si>
    <t>Por favor, forneça o número internacional de identificação de títulos (ISIN) associado a suas metas SBTI aprovadas</t>
  </si>
  <si>
    <t>Não, mas de acordo com outras normas (SME Climate Hub, Race to Zero ou equivalente)</t>
  </si>
  <si>
    <t>15b. Se respondeu “Sim” a P15, A sua empresa tem metas de redução de emissões para as emissões da cadeia de suprimentos a montante/upstream (escopo 3)?</t>
  </si>
  <si>
    <t>16. A sua unidade utiliza quaisquer substâncias com restrições sob qualquer disposição legal nacional ou internacional em produção, ou operações?</t>
  </si>
  <si>
    <t>16a. Se respondeu “Sim” a P16 A sua unidade tem procedimentos escritos para gerenciar substâncias com restrições sob algum regulamento?</t>
  </si>
  <si>
    <t>Favorecer carregar documento(s) relevante(s) - incluindo REACH, RoHS, ELV 2000/53/CE ou outros procedimentos escritos para gerir substâncias com restrições</t>
  </si>
  <si>
    <t>16b. Se respondeu “Sim” a Q16a, Quais das seguintes áreas são cobertas por esses procedimentos escritos? Assinale todas as que se aplicam.</t>
  </si>
  <si>
    <t>A fabricação de produtos com adição de mercúrio, o uso de mercúrio e compostos de mercúrio em processos de fabricação e o tratamento de resíduos de mercúrio Referência à Convenção Minamata</t>
  </si>
  <si>
    <t>A produção e uso de poluentes orgânicos persistentes Referência à Convenção de Estocolmo sobre Poluentes Orgânicos Persistentes</t>
  </si>
  <si>
    <t>O manuseio, coleta, armazenamento e descarte de resíduos de Poluentes Orgânicos Persistentes Referência à Convenção de Estocolmo sobre Poluentes Orgânicos Persistentes</t>
  </si>
  <si>
    <t>A exportação de resíduos perigosos Referência à Convenção de Basileia sobre o Controle de Movimentos Transfronteiriços de Resíduos Perigosos e seu Descarte</t>
  </si>
  <si>
    <t>A importação de resíduos perigosos e outros Referência à Convenção de Basileia sobre o Controle de Movimentos Transfronteiriços de Resíduos Perigosos e seu Descarte</t>
  </si>
  <si>
    <t>Outros, por favor especifique</t>
  </si>
  <si>
    <t>17. A sua empresa tem uma pontuação atual de CDP?</t>
  </si>
  <si>
    <t>17a. Se respondeu “Sim” a P17, Por favor, especifique a sua pontuação CDP em relação às mudanças climáticas</t>
  </si>
  <si>
    <t>17b. Se respondeu “Sim” a P17, Por favor, especifique a sua pontuação CDP em relação à água</t>
  </si>
  <si>
    <t>17c. Se respondeu “Sim” a P17, Por favor, especifique a sua pontuação CDP em relação à floresta</t>
  </si>
  <si>
    <t>Pontuação</t>
  </si>
  <si>
    <t>Ano</t>
  </si>
  <si>
    <t>F. GESTÃO RESPONSÁVEL DA CADEIA DE FORNECIMENTO</t>
  </si>
  <si>
    <t>18. Se respondeu “Sim” a P18, Quais áreas são cobertas por esses requisitos de RSE/Sustentabilidade? Assinale todas as que se aplicam.</t>
  </si>
  <si>
    <t>Direitos humanos e condições de trabalho</t>
  </si>
  <si>
    <t>Saúde e segurança</t>
  </si>
  <si>
    <t>Ética empresarial</t>
  </si>
  <si>
    <t>Meio ambiente</t>
  </si>
  <si>
    <t>Gestão de fornecedores a montante</t>
  </si>
  <si>
    <t>Definição e implementação de padrões semelhantes para fornecedores próprios de nível 1</t>
  </si>
  <si>
    <t>Requisitos obrigatórios para fornecedores de Nível 1 para transmitir padrões ao longo da cadeia de suprimentos</t>
  </si>
  <si>
    <t>Emissões de GEE</t>
  </si>
  <si>
    <t>Incluso nos termos e condições</t>
  </si>
  <si>
    <t>Treinamento do fornecedor</t>
  </si>
  <si>
    <t>Código de conduta do fornecedor/política de sustentabilidade do fornecedor</t>
  </si>
  <si>
    <t>Site da empresa/Portal para fornecedores</t>
  </si>
  <si>
    <t>Nenhum</t>
  </si>
  <si>
    <t xml:space="preserve">18b. Se respondeu “Sim” a P18, A sua empresa utiliza algum dos seguintes canais para comunicar os seus requisitos de RSE/Sustentabilidade a seus fornecedores? Assinale todos os que se aplicam. </t>
  </si>
  <si>
    <t>18c. Quais processos a sua empresa possui para revisar se os fornecedores atendem aos seus requisitos de sustentabilidade? Assinale todos os que se aplicam.</t>
  </si>
  <si>
    <t>Auditorias terceirizadas conduzidas por um órgão auditor certificado</t>
  </si>
  <si>
    <t>Auditorias de segunda parte realizadas pela sua empresa</t>
  </si>
  <si>
    <t>Questionário de avaliação da sustentabilidade (SAQ)</t>
  </si>
  <si>
    <t>19. A sua empresa realiza avaliação de risco de sustentabilidade como parte das atividades de devida diligência?</t>
  </si>
  <si>
    <t>19a. Se respondeu “Sim” a P19, Qual é o escopo de avaliação de riscos? Assinale todos os que se aplicam.</t>
  </si>
  <si>
    <t>Próprio setor de atuação</t>
  </si>
  <si>
    <t>Fornecedores diretos (nível 1)</t>
  </si>
  <si>
    <t>Fornecedores indiretos (nível n)</t>
  </si>
  <si>
    <t>19b. Se respondeu “Sim” a P19, Com que frequência a sua empresa conduz avaliação de risco?</t>
  </si>
  <si>
    <t>Anualmente</t>
  </si>
  <si>
    <t>A cada 2 anos</t>
  </si>
  <si>
    <t>Ad hoc, quando esperamos uma situação de risco mudar significativamente</t>
  </si>
  <si>
    <t>Ad hoc, quando sabemos que pode ser uma violação, p. ex. de uma reclamação</t>
  </si>
  <si>
    <t>G. COMPRA RESPONSÁVEL DE MATÉRIASPRIMAS</t>
  </si>
  <si>
    <t>Esta seção não é relevante para prestadores de serviços</t>
  </si>
  <si>
    <t>20. Algum dos seguintes materiais estão presentes em seus produtos? Assinale todos os que se aplicam.</t>
  </si>
  <si>
    <t>Alumínio/Bauxita</t>
  </si>
  <si>
    <t>Crômio</t>
  </si>
  <si>
    <t>Cobalto</t>
  </si>
  <si>
    <t>Cobre</t>
  </si>
  <si>
    <t>Algodão</t>
  </si>
  <si>
    <t>Vidro (areia de sílica)</t>
  </si>
  <si>
    <t>Ouro</t>
  </si>
  <si>
    <t>Grafite (natural)</t>
  </si>
  <si>
    <t>Couro</t>
  </si>
  <si>
    <t>Lítio</t>
  </si>
  <si>
    <t>Magnésio</t>
  </si>
  <si>
    <t>Manganês</t>
  </si>
  <si>
    <t>Molibdênio</t>
  </si>
  <si>
    <t>Níquel</t>
  </si>
  <si>
    <t>Nióbio</t>
  </si>
  <si>
    <t>Paládio</t>
  </si>
  <si>
    <t>Platina</t>
  </si>
  <si>
    <t>Polissilício</t>
  </si>
  <si>
    <t>Metais de terras raras</t>
  </si>
  <si>
    <t>Ródio</t>
  </si>
  <si>
    <t>Borracha natural</t>
  </si>
  <si>
    <t>Aço/ Ferro</t>
  </si>
  <si>
    <t>Tântalo</t>
  </si>
  <si>
    <t>Estanho</t>
  </si>
  <si>
    <t>Tungstênio</t>
  </si>
  <si>
    <t>Zinco</t>
  </si>
  <si>
    <t>Ninguno</t>
  </si>
  <si>
    <t>20a. Se alguma matéria-prima da lista acima seleccionada, A sua empresa tem uma política sobre a compra responsável destas matérias-primas?</t>
  </si>
  <si>
    <t>20a1. Se respondeu Sim a P20a, Quais dos materiais seguintes são abordados por esta política? Assinale todos os que se aplicam.</t>
  </si>
  <si>
    <t>20b. Se alguma matéria-prima da lista acima for seleccionada, A sua empresa participa de iniciativa(s) específica(s) de matérias-primas?</t>
  </si>
  <si>
    <t>20c. Se forem seleccionados tântalo, estanho, tungsténio ou ouro, A sua empresa tem um modelo de relatório de minerais de conflito (CMRT) de escopo da empresa?</t>
  </si>
  <si>
    <t>Por favor carregue o modelo CMRT, utilizando a versão mais recente do website do RMI</t>
  </si>
  <si>
    <t>Preencha o modelo CMRT, utilizando a versão mais recente do website do RMI</t>
  </si>
  <si>
    <t>20d. Se cobalto e/ou mica for selecionado, A sua empresa tem um modelo de relatório de minerais estendidos (Extended Minerals Reporting Template - EMRT) no escopo da empresa?</t>
  </si>
  <si>
    <t>Por favor, carregue o modelo EMRT, utilizando a versão mais recente do website do RMI</t>
  </si>
  <si>
    <t>Preencha e carregue o modelo EMRT, utilizando a versão mais recente do website do RMI</t>
  </si>
  <si>
    <t>21. A sua empresa tem um sistema de gestão de compra responsável de matérias-primas, ou realiza o mapeamento da cadeia de suprimentos?</t>
  </si>
  <si>
    <t>H. INFORMAÇÃO ADICIONAL</t>
  </si>
  <si>
    <t>22. Utilize o espaço abaixo para fornecer informações adicionais (por exemplo, comentários sobre política, prazo para certificação, etc.).</t>
  </si>
  <si>
    <r>
      <rPr>
        <b/>
        <sz val="12"/>
        <color rgb="FF232C79"/>
        <rFont val="Calibri"/>
        <family val="2"/>
        <scheme val="minor"/>
      </rPr>
      <t>Drive Sustainability - The Automotive Partnership</t>
    </r>
    <r>
      <rPr>
        <sz val="12"/>
        <color theme="1"/>
        <rFont val="Calibri"/>
        <family val="2"/>
        <scheme val="minor"/>
      </rPr>
      <t xml:space="preserve">
A Drive Sustainability é uma Parceria Automotiva entre BMW Group, Daimler Truck AG, Ford, Geely, Honda, Jaguar Land Rover, Mercedes-Benz AG, Scania CV AB, Toyota Motor Europe, Volkswagen Group, Volvo Cars e Volvo Group.
A parceria, facilitada pela CSR Europe, visa a impulsionar a sustentabilidade em toda a cadeia de suprimentos automotiva, promovendo uma abordagem comum dentro da indústria e integrando a sustentabilidade no processo geral de compras.
A Drive Sustainability opera sob rígidas políticas antitruste.
</t>
    </r>
    <r>
      <rPr>
        <b/>
        <sz val="12"/>
        <color rgb="FF232C79"/>
        <rFont val="Calibri"/>
        <family val="2"/>
        <scheme val="minor"/>
      </rPr>
      <t>Sobre a CSR Europe</t>
    </r>
    <r>
      <rPr>
        <sz val="12"/>
        <color theme="1"/>
        <rFont val="Calibri"/>
        <family val="2"/>
        <scheme val="minor"/>
      </rPr>
      <t xml:space="preserve">
A CSR Europe é a principal rede empresarial europeia de Sustentabilidade e Responsabilidade Corporativa. Com nossos membros corporativos e organizações Nacionais da CSR, unimos, inspiramos e apoiamos mais de 10.000 empresas em nível local, europeu e global. 
Apoiamos os setores empresarial e industrial em sua transformação e colaboração para soluções práticas e crescimento sustentável. Somos a favor da mudança sistemática; portanto, seguindo os ODSs (Objetivos Globais para o Desenvolvimento Sustentável), queremos elaborar uma estratégia abrangente junto com líderes e interessados europeus para uma Europa 2030 Sustentável.
</t>
    </r>
    <r>
      <rPr>
        <b/>
        <sz val="12"/>
        <color rgb="FF232C79"/>
        <rFont val="Calibri"/>
        <family val="2"/>
        <scheme val="minor"/>
      </rPr>
      <t>O Questionário de Avaliação de Sustentabilidade pode ser usado sob os seguintes termos:</t>
    </r>
    <r>
      <rPr>
        <sz val="12"/>
        <color theme="1"/>
        <rFont val="Calibri"/>
        <family val="2"/>
        <scheme val="minor"/>
      </rPr>
      <t xml:space="preserve">
</t>
    </r>
    <r>
      <rPr>
        <b/>
        <sz val="12"/>
        <color rgb="FF00923C"/>
        <rFont val="Calibri"/>
        <family val="2"/>
        <scheme val="minor"/>
      </rPr>
      <t>Você pode:</t>
    </r>
    <r>
      <rPr>
        <sz val="12"/>
        <color theme="1"/>
        <rFont val="Calibri"/>
        <family val="2"/>
        <scheme val="minor"/>
      </rPr>
      <t xml:space="preserve">
Compartilhar — Copie e redistribua o material em qualquer mídia ou formato. O licenciante não pode revogar essas liberdades contanto que você esteja seguindo os termos da licença.
</t>
    </r>
    <r>
      <rPr>
        <b/>
        <sz val="12"/>
        <color rgb="FF00923C"/>
        <rFont val="Calibri"/>
        <family val="2"/>
        <scheme val="minor"/>
      </rPr>
      <t>Sob os seguintes termos:</t>
    </r>
    <r>
      <rPr>
        <sz val="12"/>
        <color theme="1"/>
        <rFont val="Calibri"/>
        <family val="2"/>
        <scheme val="minor"/>
      </rPr>
      <t xml:space="preserve">
Atribuição — Você deve dar o crédito apropriado, fornecer um link para a licença e indicar se foram feitas alterações. Você pode fazê-lo de qualquer maneira razoável, mas de nenhuma maneira que sugira que o licenciante o endossa você ou endossa o seu uso.
Não comercial — Você não pode usar o material para fins comerciais.
Sem derivados — Se você mesclar, transformar ou usar o material como base, você não poderá distribuir o material modificado.
Sem restrições adicionais — Você não pode aplicar termos legais ou medidas tecnológicas que restrinjam legalmente outras pessoas de fazer qualquer coisa que a licença permita.
</t>
    </r>
    <r>
      <rPr>
        <b/>
        <sz val="12"/>
        <color rgb="FF00923C"/>
        <rFont val="Calibri"/>
        <family val="2"/>
        <scheme val="minor"/>
      </rPr>
      <t>Avisos:</t>
    </r>
    <r>
      <rPr>
        <sz val="12"/>
        <color theme="1"/>
        <rFont val="Calibri"/>
        <family val="2"/>
        <scheme val="minor"/>
      </rPr>
      <t xml:space="preserve">
Você não precisa cumprir a licença para elementos do material em domínio público ou onde seu uso é permitido por uma exceção ou limitação aplicável.
Nenhuma garantia é fornecida. A licença pode não lhe dar todas as permissões necessárias para o uso pretendido.
Por exemplo, outros direitos, como publicidade, privacidade ou direitos morais, podem limitar o uso do material.</t>
    </r>
  </si>
  <si>
    <t>SUA PONTUAÇÃO NO SAQ</t>
  </si>
  <si>
    <t>Nãome: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</si>
</sst>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1" x14ac:knownFonts="1">
    <font>
      <sz val="11"/>
      <color theme="1"/>
      <name val="Calibri"/>
      <family val="2"/>
      <scheme val="minor"/>
    </font>
    <font>
      <sz val="12"/>
      <color theme="1"/>
      <name val="Calibri"/>
      <family val="2"/>
      <scheme val="minor"/>
    </font>
    <font>
      <sz val="8"/>
      <color rgb="FF000000"/>
      <name val="Segoe UI"/>
      <family val="2"/>
    </font>
    <font>
      <b/>
      <sz val="12"/>
      <color theme="0"/>
      <name val="Calibri"/>
      <family val="2"/>
      <scheme val="minor"/>
    </font>
    <font>
      <b/>
      <sz val="18"/>
      <color theme="0"/>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b/>
      <sz val="12"/>
      <color theme="1"/>
      <name val="Calibri"/>
      <family val="2"/>
      <scheme val="minor"/>
    </font>
    <font>
      <sz val="12"/>
      <color theme="0"/>
      <name val="Calibri"/>
      <family val="2"/>
      <scheme val="minor"/>
    </font>
    <font>
      <u/>
      <sz val="12"/>
      <color theme="1"/>
      <name val="Calibri"/>
      <family val="2"/>
      <scheme val="minor"/>
    </font>
    <font>
      <sz val="11"/>
      <color rgb="FF000000"/>
      <name val="Calibri"/>
      <family val="2"/>
      <scheme val="minor"/>
    </font>
    <font>
      <b/>
      <sz val="24"/>
      <color theme="0"/>
      <name val="Calibri"/>
      <family val="2"/>
      <scheme val="minor"/>
    </font>
    <font>
      <sz val="14"/>
      <color rgb="FF000000"/>
      <name val="Calibri"/>
      <family val="2"/>
      <scheme val="minor"/>
    </font>
    <font>
      <b/>
      <sz val="26"/>
      <color theme="1"/>
      <name val="Calibri"/>
      <family val="2"/>
      <scheme val="minor"/>
    </font>
    <font>
      <b/>
      <sz val="28"/>
      <color theme="1"/>
      <name val="Calibri"/>
      <family val="2"/>
      <scheme val="minor"/>
    </font>
    <font>
      <b/>
      <sz val="12"/>
      <color rgb="FF232C79"/>
      <name val="Calibri"/>
      <family val="2"/>
      <scheme val="minor"/>
    </font>
    <font>
      <b/>
      <sz val="12"/>
      <color rgb="FF00923C"/>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59999389629810485"/>
        <bgColor rgb="FFFFFF99"/>
      </patternFill>
    </fill>
    <fill>
      <patternFill patternType="solid">
        <fgColor rgb="FFB4C6E7"/>
        <bgColor rgb="FFFFFF99"/>
      </patternFill>
    </fill>
    <fill>
      <patternFill patternType="solid">
        <fgColor theme="0"/>
        <bgColor indexed="64"/>
      </patternFill>
    </fill>
    <fill>
      <patternFill patternType="solid">
        <fgColor rgb="FFC6EFCE"/>
      </patternFill>
    </fill>
    <fill>
      <patternFill patternType="solid">
        <fgColor rgb="FFFFEB9C"/>
      </patternFill>
    </fill>
  </fills>
  <borders count="56">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right/>
      <top style="dotted">
        <color indexed="64"/>
      </top>
      <bottom/>
      <diagonal/>
    </border>
    <border>
      <left/>
      <right/>
      <top/>
      <bottom style="dotted">
        <color rgb="FF000000"/>
      </bottom>
      <diagonal/>
    </border>
    <border>
      <left/>
      <right style="medium">
        <color indexed="64"/>
      </right>
      <top/>
      <bottom style="dotted">
        <color rgb="FF000000"/>
      </bottom>
      <diagonal/>
    </border>
    <border>
      <left/>
      <right/>
      <top style="dotted">
        <color rgb="FF000000"/>
      </top>
      <bottom style="dotted">
        <color rgb="FF000000"/>
      </bottom>
      <diagonal/>
    </border>
    <border>
      <left/>
      <right style="medium">
        <color indexed="64"/>
      </right>
      <top style="dotted">
        <color rgb="FF000000"/>
      </top>
      <bottom style="dotted">
        <color rgb="FF000000"/>
      </bottom>
      <diagonal/>
    </border>
    <border>
      <left/>
      <right style="medium">
        <color indexed="64"/>
      </right>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rgb="FF000000"/>
      </bottom>
      <diagonal/>
    </border>
    <border>
      <left/>
      <right/>
      <top style="medium">
        <color indexed="64"/>
      </top>
      <bottom style="dotted">
        <color rgb="FF000000"/>
      </bottom>
      <diagonal/>
    </border>
    <border>
      <left/>
      <right style="medium">
        <color indexed="64"/>
      </right>
      <top style="medium">
        <color indexed="64"/>
      </top>
      <bottom style="dotted">
        <color rgb="FF000000"/>
      </bottom>
      <diagonal/>
    </border>
    <border>
      <left style="medium">
        <color indexed="64"/>
      </left>
      <right style="medium">
        <color indexed="64"/>
      </right>
      <top/>
      <bottom/>
      <diagonal/>
    </border>
    <border>
      <left style="medium">
        <color indexed="64"/>
      </left>
      <right/>
      <top style="dotted">
        <color rgb="FF000000"/>
      </top>
      <bottom style="dotted">
        <color rgb="FF000000"/>
      </bottom>
      <diagonal/>
    </border>
    <border>
      <left style="medium">
        <color indexed="64"/>
      </left>
      <right/>
      <top/>
      <bottom/>
      <diagonal/>
    </border>
    <border>
      <left/>
      <right/>
      <top style="dotted">
        <color indexed="64"/>
      </top>
      <bottom style="dotted">
        <color rgb="FF000000"/>
      </bottom>
      <diagonal/>
    </border>
    <border>
      <left/>
      <right/>
      <top style="dotted">
        <color rgb="FF000000"/>
      </top>
      <bottom/>
      <diagonal/>
    </border>
    <border>
      <left/>
      <right style="medium">
        <color indexed="64"/>
      </right>
      <top style="dotted">
        <color rgb="FF000000"/>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rgb="FF000000"/>
      </top>
      <bottom style="medium">
        <color indexed="64"/>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top style="dotted">
        <color rgb="FF000000"/>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dotted">
        <color rgb="FF000000"/>
      </bottom>
      <diagonal/>
    </border>
    <border>
      <left/>
      <right style="medium">
        <color indexed="64"/>
      </right>
      <top style="dotted">
        <color indexed="64"/>
      </top>
      <bottom/>
      <diagonal/>
    </border>
    <border>
      <left style="medium">
        <color indexed="64"/>
      </left>
      <right/>
      <top style="dotted">
        <color indexed="64"/>
      </top>
      <bottom style="dotted">
        <color rgb="FF000000"/>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thin">
        <color indexed="64"/>
      </bottom>
      <diagonal/>
    </border>
    <border>
      <left style="medium">
        <color indexed="64"/>
      </left>
      <right/>
      <top style="medium">
        <color rgb="FF000000"/>
      </top>
      <bottom/>
      <diagonal/>
    </border>
    <border>
      <left style="medium">
        <color indexed="64"/>
      </left>
      <right style="medium">
        <color rgb="FF00923C"/>
      </right>
      <top style="dotted">
        <color indexed="64"/>
      </top>
      <bottom style="dotted">
        <color indexed="64"/>
      </bottom>
      <diagonal/>
    </border>
  </borders>
  <cellStyleXfs count="4">
    <xf numFmtId="0" fontId="0" fillId="0" borderId="0"/>
    <xf numFmtId="9" fontId="18" fillId="0" borderId="0" applyFont="0" applyFill="0" applyBorder="0" applyAlignment="0" applyProtection="0"/>
    <xf numFmtId="0" fontId="19" fillId="10" borderId="0" applyNumberFormat="0" applyBorder="0" applyAlignment="0" applyProtection="0"/>
    <xf numFmtId="0" fontId="20" fillId="11" borderId="0" applyNumberFormat="0" applyBorder="0" applyAlignment="0" applyProtection="0"/>
  </cellStyleXfs>
  <cellXfs count="205">
    <xf numFmtId="0" fontId="0" fillId="0" borderId="0" xfId="0"/>
    <xf numFmtId="0" fontId="1" fillId="0" borderId="0" xfId="0" applyFont="1"/>
    <xf numFmtId="0" fontId="1" fillId="0" borderId="31" xfId="0" applyFont="1" applyBorder="1"/>
    <xf numFmtId="0" fontId="6" fillId="6" borderId="12" xfId="0" applyFont="1" applyFill="1" applyBorder="1" applyAlignment="1">
      <alignment vertical="center" wrapText="1"/>
    </xf>
    <xf numFmtId="0" fontId="1" fillId="5" borderId="15" xfId="0" applyFont="1" applyFill="1" applyBorder="1" applyAlignment="1">
      <alignment vertical="center" wrapText="1"/>
    </xf>
    <xf numFmtId="164" fontId="3" fillId="0" borderId="17" xfId="0" quotePrefix="1" applyNumberFormat="1" applyFont="1" applyBorder="1" applyAlignment="1">
      <alignment horizontal="left" vertical="center"/>
    </xf>
    <xf numFmtId="0" fontId="5" fillId="9" borderId="18" xfId="0" quotePrefix="1" applyFont="1" applyFill="1" applyBorder="1" applyAlignment="1">
      <alignment horizontal="left" vertical="center"/>
    </xf>
    <xf numFmtId="0" fontId="5" fillId="9" borderId="19" xfId="0" quotePrefix="1" applyFont="1" applyFill="1" applyBorder="1" applyAlignment="1">
      <alignment horizontal="left" vertical="center"/>
    </xf>
    <xf numFmtId="49" fontId="1" fillId="9" borderId="20" xfId="0" quotePrefix="1" applyNumberFormat="1" applyFont="1" applyFill="1" applyBorder="1" applyAlignment="1">
      <alignment horizontal="left" vertical="center"/>
    </xf>
    <xf numFmtId="49" fontId="1" fillId="9" borderId="18" xfId="0" quotePrefix="1" applyNumberFormat="1" applyFont="1" applyFill="1" applyBorder="1" applyAlignment="1">
      <alignment horizontal="left" vertical="center"/>
    </xf>
    <xf numFmtId="0" fontId="1" fillId="9" borderId="18" xfId="0" quotePrefix="1" applyFont="1" applyFill="1" applyBorder="1" applyAlignment="1">
      <alignment horizontal="left" vertical="center"/>
    </xf>
    <xf numFmtId="0" fontId="9" fillId="9" borderId="18" xfId="0" quotePrefix="1" applyFont="1" applyFill="1" applyBorder="1" applyAlignment="1">
      <alignment horizontal="left" vertical="center"/>
    </xf>
    <xf numFmtId="0" fontId="7" fillId="7" borderId="15" xfId="0" applyFont="1" applyFill="1" applyBorder="1" applyAlignment="1">
      <alignment vertical="center" wrapText="1"/>
    </xf>
    <xf numFmtId="0" fontId="11" fillId="0" borderId="0" xfId="0" applyFont="1"/>
    <xf numFmtId="164" fontId="9" fillId="9" borderId="18" xfId="0" quotePrefix="1" applyNumberFormat="1" applyFont="1" applyFill="1" applyBorder="1" applyAlignment="1">
      <alignment horizontal="left" vertical="center"/>
    </xf>
    <xf numFmtId="0" fontId="1" fillId="9" borderId="20" xfId="0" applyFont="1" applyFill="1" applyBorder="1"/>
    <xf numFmtId="0" fontId="1" fillId="9" borderId="21" xfId="0" applyFont="1" applyFill="1" applyBorder="1"/>
    <xf numFmtId="0" fontId="5" fillId="9" borderId="17" xfId="0" quotePrefix="1" applyFont="1" applyFill="1" applyBorder="1" applyAlignment="1">
      <alignment horizontal="left" vertical="center"/>
    </xf>
    <xf numFmtId="0" fontId="5" fillId="9" borderId="32" xfId="0" quotePrefix="1" applyFont="1" applyFill="1" applyBorder="1" applyAlignment="1">
      <alignment horizontal="left" vertical="center"/>
    </xf>
    <xf numFmtId="0" fontId="5" fillId="9" borderId="13" xfId="0" quotePrefix="1" applyFont="1" applyFill="1" applyBorder="1" applyAlignment="1">
      <alignment horizontal="left" vertical="center"/>
    </xf>
    <xf numFmtId="0" fontId="5" fillId="9" borderId="46" xfId="0" quotePrefix="1" applyFont="1" applyFill="1" applyBorder="1" applyAlignment="1">
      <alignment horizontal="left" vertical="center"/>
    </xf>
    <xf numFmtId="0" fontId="5" fillId="9" borderId="45" xfId="0" quotePrefix="1" applyFont="1" applyFill="1" applyBorder="1" applyAlignment="1">
      <alignment horizontal="left" vertical="center"/>
    </xf>
    <xf numFmtId="164" fontId="9" fillId="9" borderId="48" xfId="0" quotePrefix="1" applyNumberFormat="1" applyFont="1" applyFill="1" applyBorder="1" applyAlignment="1">
      <alignment horizontal="left"/>
    </xf>
    <xf numFmtId="0" fontId="1" fillId="9" borderId="32" xfId="0" quotePrefix="1" applyFont="1" applyFill="1" applyBorder="1" applyAlignment="1">
      <alignment horizontal="left" vertical="center"/>
    </xf>
    <xf numFmtId="0" fontId="1" fillId="9" borderId="32" xfId="0" applyFont="1" applyFill="1" applyBorder="1"/>
    <xf numFmtId="164" fontId="9" fillId="9" borderId="31" xfId="0" quotePrefix="1" applyNumberFormat="1" applyFont="1" applyFill="1" applyBorder="1" applyAlignment="1">
      <alignment horizontal="left"/>
    </xf>
    <xf numFmtId="164" fontId="9" fillId="9" borderId="49" xfId="0" quotePrefix="1" applyNumberFormat="1" applyFont="1" applyFill="1" applyBorder="1" applyAlignment="1">
      <alignment horizontal="left"/>
    </xf>
    <xf numFmtId="0" fontId="1" fillId="0" borderId="49" xfId="0" applyFont="1" applyBorder="1"/>
    <xf numFmtId="0" fontId="1" fillId="0" borderId="13" xfId="0" applyFont="1" applyBorder="1"/>
    <xf numFmtId="0" fontId="1" fillId="0" borderId="14" xfId="0" applyFont="1" applyBorder="1"/>
    <xf numFmtId="0" fontId="1" fillId="9" borderId="13" xfId="0" applyFont="1" applyFill="1" applyBorder="1"/>
    <xf numFmtId="0" fontId="1" fillId="9" borderId="49" xfId="0" applyFont="1" applyFill="1" applyBorder="1"/>
    <xf numFmtId="0" fontId="1" fillId="9" borderId="14" xfId="0" applyFont="1" applyFill="1" applyBorder="1"/>
    <xf numFmtId="0" fontId="10" fillId="9" borderId="35" xfId="0" applyFont="1" applyFill="1" applyBorder="1"/>
    <xf numFmtId="0" fontId="1" fillId="9" borderId="36" xfId="0" applyFont="1" applyFill="1" applyBorder="1"/>
    <xf numFmtId="0" fontId="1" fillId="9" borderId="37" xfId="0" applyFont="1" applyFill="1" applyBorder="1"/>
    <xf numFmtId="0" fontId="1" fillId="9" borderId="11" xfId="0" applyFont="1" applyFill="1" applyBorder="1"/>
    <xf numFmtId="0" fontId="1" fillId="9" borderId="50" xfId="0" applyFont="1" applyFill="1" applyBorder="1"/>
    <xf numFmtId="0" fontId="1" fillId="9" borderId="51" xfId="0" applyFont="1" applyFill="1" applyBorder="1"/>
    <xf numFmtId="0" fontId="1" fillId="9" borderId="52" xfId="0" applyFont="1" applyFill="1" applyBorder="1"/>
    <xf numFmtId="0" fontId="5" fillId="9" borderId="13" xfId="0" applyFont="1" applyFill="1" applyBorder="1"/>
    <xf numFmtId="0" fontId="1" fillId="9" borderId="35" xfId="0" applyFont="1" applyFill="1" applyBorder="1"/>
    <xf numFmtId="0" fontId="5" fillId="9" borderId="17" xfId="0" applyFont="1" applyFill="1" applyBorder="1"/>
    <xf numFmtId="0" fontId="1" fillId="9" borderId="17" xfId="0" applyFont="1" applyFill="1" applyBorder="1"/>
    <xf numFmtId="0" fontId="1" fillId="9" borderId="13" xfId="0" applyFont="1" applyFill="1" applyBorder="1" applyAlignment="1">
      <alignment horizontal="left" wrapText="1"/>
    </xf>
    <xf numFmtId="0" fontId="7" fillId="7" borderId="4" xfId="0" applyFont="1" applyFill="1" applyBorder="1" applyAlignment="1">
      <alignment vertical="center" wrapText="1"/>
    </xf>
    <xf numFmtId="0" fontId="7" fillId="8" borderId="4" xfId="0" applyFont="1" applyFill="1" applyBorder="1" applyAlignment="1">
      <alignment vertical="center" wrapText="1"/>
    </xf>
    <xf numFmtId="0" fontId="5" fillId="9" borderId="49" xfId="0" applyFont="1" applyFill="1" applyBorder="1"/>
    <xf numFmtId="0" fontId="5" fillId="9" borderId="50" xfId="0" applyFont="1" applyFill="1" applyBorder="1"/>
    <xf numFmtId="0" fontId="1" fillId="9" borderId="48" xfId="0" applyFont="1" applyFill="1" applyBorder="1"/>
    <xf numFmtId="0" fontId="1" fillId="9" borderId="55" xfId="0" applyFont="1" applyFill="1" applyBorder="1" applyAlignment="1">
      <alignment vertical="center"/>
    </xf>
    <xf numFmtId="0" fontId="1" fillId="9" borderId="10" xfId="0" applyFont="1" applyFill="1" applyBorder="1"/>
    <xf numFmtId="0" fontId="10" fillId="9" borderId="11" xfId="0" applyFont="1" applyFill="1" applyBorder="1"/>
    <xf numFmtId="0" fontId="10" fillId="9" borderId="17" xfId="0" applyFont="1" applyFill="1" applyBorder="1"/>
    <xf numFmtId="0" fontId="1" fillId="9" borderId="0" xfId="0" applyFont="1" applyFill="1"/>
    <xf numFmtId="0" fontId="1" fillId="9" borderId="42" xfId="0" applyFont="1" applyFill="1" applyBorder="1"/>
    <xf numFmtId="0" fontId="1" fillId="9" borderId="6" xfId="0" applyFont="1" applyFill="1" applyBorder="1"/>
    <xf numFmtId="0" fontId="1" fillId="9" borderId="7" xfId="0" applyFont="1" applyFill="1" applyBorder="1"/>
    <xf numFmtId="0" fontId="7" fillId="7" borderId="42" xfId="0" applyFont="1" applyFill="1" applyBorder="1" applyAlignment="1">
      <alignment horizontal="left" vertical="center"/>
    </xf>
    <xf numFmtId="0" fontId="7" fillId="7" borderId="6" xfId="0" applyFont="1" applyFill="1" applyBorder="1" applyAlignment="1">
      <alignment horizontal="left" vertical="center"/>
    </xf>
    <xf numFmtId="0" fontId="7" fillId="7" borderId="7" xfId="0" applyFont="1" applyFill="1" applyBorder="1" applyAlignment="1">
      <alignment horizontal="left" vertical="center"/>
    </xf>
    <xf numFmtId="0" fontId="0" fillId="9" borderId="0" xfId="0" applyFill="1"/>
    <xf numFmtId="0" fontId="1" fillId="9" borderId="13" xfId="0" applyFont="1" applyFill="1" applyBorder="1" applyAlignment="1">
      <alignment wrapText="1"/>
    </xf>
    <xf numFmtId="0" fontId="1" fillId="9" borderId="14" xfId="0" applyFont="1" applyFill="1" applyBorder="1" applyAlignment="1">
      <alignment wrapText="1"/>
    </xf>
    <xf numFmtId="0" fontId="1" fillId="9" borderId="13" xfId="0" applyFont="1" applyFill="1" applyBorder="1" applyAlignment="1">
      <alignment horizontal="center"/>
    </xf>
    <xf numFmtId="0" fontId="5" fillId="9" borderId="13" xfId="0" applyFont="1" applyFill="1" applyBorder="1" applyAlignment="1">
      <alignment vertical="center"/>
    </xf>
    <xf numFmtId="0" fontId="1" fillId="9" borderId="13" xfId="0" applyFont="1" applyFill="1" applyBorder="1" applyAlignment="1">
      <alignment vertical="center"/>
    </xf>
    <xf numFmtId="0" fontId="1" fillId="9" borderId="14" xfId="0" applyFont="1" applyFill="1" applyBorder="1" applyAlignment="1">
      <alignment vertical="center"/>
    </xf>
    <xf numFmtId="0" fontId="1" fillId="9" borderId="11" xfId="0" applyFont="1" applyFill="1" applyBorder="1" applyAlignment="1">
      <alignment horizontal="center"/>
    </xf>
    <xf numFmtId="0" fontId="7" fillId="6" borderId="22" xfId="0" applyFont="1" applyFill="1" applyBorder="1" applyAlignment="1">
      <alignment vertical="center"/>
    </xf>
    <xf numFmtId="0" fontId="20" fillId="11" borderId="0" xfId="3"/>
    <xf numFmtId="0" fontId="19" fillId="10" borderId="0" xfId="2"/>
    <xf numFmtId="10" fontId="19" fillId="10" borderId="0" xfId="2" applyNumberFormat="1"/>
    <xf numFmtId="10" fontId="19" fillId="10" borderId="0" xfId="1" applyNumberFormat="1" applyFont="1" applyFill="1"/>
    <xf numFmtId="0" fontId="1" fillId="9" borderId="49" xfId="0" applyFont="1" applyFill="1" applyBorder="1" applyAlignment="1">
      <alignment horizontal="left" wrapText="1"/>
    </xf>
    <xf numFmtId="0" fontId="1" fillId="9" borderId="13" xfId="0" applyFont="1" applyFill="1" applyBorder="1" applyAlignment="1">
      <alignment horizontal="left" wrapText="1"/>
    </xf>
    <xf numFmtId="0" fontId="1" fillId="9" borderId="3" xfId="0" applyFont="1" applyFill="1" applyBorder="1" applyAlignment="1">
      <alignment horizontal="center"/>
    </xf>
    <xf numFmtId="0" fontId="1" fillId="9" borderId="2" xfId="0" applyFont="1" applyFill="1" applyBorder="1" applyAlignment="1">
      <alignment horizontal="center"/>
    </xf>
    <xf numFmtId="0" fontId="1" fillId="9" borderId="4" xfId="0" applyFont="1" applyFill="1" applyBorder="1" applyAlignment="1">
      <alignment horizontal="center"/>
    </xf>
    <xf numFmtId="0" fontId="14" fillId="4" borderId="25"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2" xfId="0" applyFont="1" applyFill="1" applyBorder="1" applyAlignment="1">
      <alignment horizontal="center" vertical="center"/>
    </xf>
    <xf numFmtId="10" fontId="15" fillId="0" borderId="25" xfId="0" applyNumberFormat="1" applyFont="1" applyBorder="1" applyAlignment="1">
      <alignment horizontal="center" vertical="center"/>
    </xf>
    <xf numFmtId="10" fontId="15" fillId="0" borderId="29" xfId="0" applyNumberFormat="1" applyFont="1" applyBorder="1" applyAlignment="1">
      <alignment horizontal="center" vertical="center"/>
    </xf>
    <xf numFmtId="10" fontId="15" fillId="0" borderId="12" xfId="0" applyNumberFormat="1" applyFont="1" applyBorder="1" applyAlignment="1">
      <alignment horizontal="center" vertical="center"/>
    </xf>
    <xf numFmtId="0" fontId="1" fillId="0" borderId="31" xfId="0" applyFont="1" applyBorder="1" applyAlignment="1">
      <alignment horizontal="left" wrapText="1"/>
    </xf>
    <xf numFmtId="0" fontId="1" fillId="0" borderId="0" xfId="0" applyFont="1" applyAlignment="1">
      <alignment horizontal="left" wrapText="1"/>
    </xf>
    <xf numFmtId="0" fontId="1" fillId="0" borderId="9" xfId="0" applyFont="1" applyBorder="1" applyAlignment="1">
      <alignment horizontal="left" wrapText="1"/>
    </xf>
    <xf numFmtId="0" fontId="1" fillId="0" borderId="40" xfId="0" applyFont="1" applyBorder="1" applyAlignment="1">
      <alignment horizontal="left" wrapText="1"/>
    </xf>
    <xf numFmtId="0" fontId="1" fillId="0" borderId="1" xfId="0" applyFont="1" applyBorder="1" applyAlignment="1">
      <alignment horizontal="left" wrapText="1"/>
    </xf>
    <xf numFmtId="0" fontId="1" fillId="0" borderId="22" xfId="0" applyFont="1" applyBorder="1" applyAlignment="1">
      <alignment horizontal="left" wrapText="1"/>
    </xf>
    <xf numFmtId="0" fontId="7" fillId="7" borderId="40" xfId="0" applyFont="1" applyFill="1" applyBorder="1" applyAlignment="1">
      <alignment horizontal="left" vertical="center"/>
    </xf>
    <xf numFmtId="0" fontId="7" fillId="7" borderId="1" xfId="0" applyFont="1" applyFill="1" applyBorder="1" applyAlignment="1">
      <alignment horizontal="left" vertical="center"/>
    </xf>
    <xf numFmtId="0" fontId="7" fillId="7" borderId="22" xfId="0" applyFont="1" applyFill="1" applyBorder="1" applyAlignment="1">
      <alignment horizontal="left" vertical="center"/>
    </xf>
    <xf numFmtId="0" fontId="1" fillId="9" borderId="31" xfId="0" applyFont="1" applyFill="1" applyBorder="1" applyAlignment="1">
      <alignment horizontal="center"/>
    </xf>
    <xf numFmtId="0" fontId="1" fillId="9" borderId="0" xfId="0" applyFont="1" applyFill="1" applyAlignment="1">
      <alignment horizontal="center"/>
    </xf>
    <xf numFmtId="0" fontId="1" fillId="9" borderId="9" xfId="0" applyFont="1" applyFill="1" applyBorder="1" applyAlignment="1">
      <alignment horizontal="center"/>
    </xf>
    <xf numFmtId="0" fontId="1" fillId="9" borderId="40" xfId="0" applyFont="1" applyFill="1" applyBorder="1" applyAlignment="1">
      <alignment horizontal="center"/>
    </xf>
    <xf numFmtId="0" fontId="1" fillId="9" borderId="1" xfId="0" applyFont="1" applyFill="1" applyBorder="1" applyAlignment="1">
      <alignment horizontal="center"/>
    </xf>
    <xf numFmtId="0" fontId="1" fillId="9" borderId="22" xfId="0" applyFont="1" applyFill="1" applyBorder="1" applyAlignment="1">
      <alignment horizontal="center"/>
    </xf>
    <xf numFmtId="0" fontId="1" fillId="9" borderId="50" xfId="0" applyFont="1" applyFill="1" applyBorder="1" applyAlignment="1">
      <alignment horizontal="left" wrapText="1"/>
    </xf>
    <xf numFmtId="0" fontId="1" fillId="9" borderId="51" xfId="0" applyFont="1" applyFill="1" applyBorder="1" applyAlignment="1">
      <alignment horizontal="left" wrapText="1"/>
    </xf>
    <xf numFmtId="0" fontId="5" fillId="9" borderId="13" xfId="0" applyFont="1" applyFill="1" applyBorder="1" applyAlignment="1">
      <alignment vertical="center" wrapText="1"/>
    </xf>
    <xf numFmtId="0" fontId="1" fillId="9" borderId="43" xfId="0" applyFont="1" applyFill="1" applyBorder="1"/>
    <xf numFmtId="0" fontId="1" fillId="9" borderId="17" xfId="0" applyFont="1" applyFill="1" applyBorder="1" applyAlignment="1">
      <alignment horizontal="left" vertical="center" wrapText="1"/>
    </xf>
    <xf numFmtId="0" fontId="7" fillId="0" borderId="20" xfId="0" applyFont="1" applyBorder="1" applyAlignment="1">
      <alignment vertical="center"/>
    </xf>
    <xf numFmtId="0" fontId="7" fillId="0" borderId="21" xfId="0" applyFont="1" applyBorder="1" applyAlignment="1">
      <alignment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13" fillId="4" borderId="42"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31"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9" xfId="0" applyFont="1" applyFill="1" applyBorder="1" applyAlignment="1">
      <alignment horizontal="left" vertical="top" wrapText="1"/>
    </xf>
    <xf numFmtId="0" fontId="13" fillId="4" borderId="40"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22" xfId="0" applyFont="1" applyFill="1" applyBorder="1" applyAlignment="1">
      <alignment horizontal="left" vertical="top" wrapText="1"/>
    </xf>
    <xf numFmtId="0" fontId="6" fillId="5" borderId="25"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8" fillId="0" borderId="11" xfId="0" quotePrefix="1" applyFont="1" applyBorder="1" applyAlignment="1">
      <alignment horizontal="left" vertical="center"/>
    </xf>
    <xf numFmtId="0" fontId="8" fillId="0" borderId="16" xfId="0" quotePrefix="1" applyFont="1" applyBorder="1" applyAlignment="1">
      <alignment horizontal="left" vertical="center"/>
    </xf>
    <xf numFmtId="49" fontId="1" fillId="9" borderId="20" xfId="0" quotePrefix="1" applyNumberFormat="1" applyFont="1" applyFill="1" applyBorder="1" applyAlignment="1">
      <alignment horizontal="left" vertical="center"/>
    </xf>
    <xf numFmtId="49" fontId="1" fillId="9" borderId="33" xfId="0" quotePrefix="1" applyNumberFormat="1" applyFont="1" applyFill="1" applyBorder="1" applyAlignment="1">
      <alignment horizontal="left" vertical="center"/>
    </xf>
    <xf numFmtId="0" fontId="6" fillId="9" borderId="47" xfId="0" quotePrefix="1" applyFont="1" applyFill="1" applyBorder="1" applyAlignment="1">
      <alignment horizontal="left" vertical="center"/>
    </xf>
    <xf numFmtId="0" fontId="6" fillId="9" borderId="32" xfId="0" quotePrefix="1" applyFont="1" applyFill="1" applyBorder="1" applyAlignment="1">
      <alignment horizontal="left" vertical="center"/>
    </xf>
    <xf numFmtId="0" fontId="5" fillId="0" borderId="20" xfId="0" applyFont="1" applyBorder="1" applyAlignment="1">
      <alignment vertical="center"/>
    </xf>
    <xf numFmtId="0" fontId="5" fillId="0" borderId="23"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8" fillId="4" borderId="25"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0" borderId="27" xfId="0" quotePrefix="1" applyFont="1" applyBorder="1"/>
    <xf numFmtId="0" fontId="7" fillId="0" borderId="28" xfId="0" quotePrefix="1" applyFont="1" applyBorder="1"/>
    <xf numFmtId="0" fontId="8" fillId="0" borderId="20" xfId="0" applyFont="1" applyBorder="1"/>
    <xf numFmtId="0" fontId="8" fillId="0" borderId="21" xfId="0" applyFont="1" applyBorder="1"/>
    <xf numFmtId="0" fontId="6" fillId="9" borderId="33" xfId="0" applyFont="1" applyFill="1" applyBorder="1"/>
    <xf numFmtId="0" fontId="6" fillId="9" borderId="20" xfId="0" applyFont="1" applyFill="1" applyBorder="1"/>
    <xf numFmtId="0" fontId="6" fillId="9" borderId="21" xfId="0" applyFont="1" applyFill="1" applyBorder="1"/>
    <xf numFmtId="0" fontId="1" fillId="0" borderId="35" xfId="0" applyFont="1" applyBorder="1"/>
    <xf numFmtId="0" fontId="8" fillId="0" borderId="36" xfId="0" applyFont="1" applyBorder="1"/>
    <xf numFmtId="0" fontId="8" fillId="0" borderId="37" xfId="0" applyFont="1" applyBorder="1"/>
    <xf numFmtId="0" fontId="7" fillId="0" borderId="18" xfId="0" applyFont="1" applyBorder="1" applyAlignment="1">
      <alignment vertical="center"/>
    </xf>
    <xf numFmtId="0" fontId="5" fillId="0" borderId="33"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 fillId="9" borderId="11" xfId="0" applyFont="1" applyFill="1" applyBorder="1" applyAlignment="1">
      <alignment horizontal="left" wrapText="1"/>
    </xf>
    <xf numFmtId="0" fontId="1" fillId="9" borderId="16" xfId="0" applyFont="1" applyFill="1" applyBorder="1" applyAlignment="1">
      <alignment horizontal="left" wrapText="1"/>
    </xf>
    <xf numFmtId="0" fontId="8" fillId="0" borderId="5" xfId="0" applyFont="1" applyBorder="1" applyAlignment="1">
      <alignment vertical="center" wrapText="1"/>
    </xf>
    <xf numFmtId="0" fontId="8" fillId="0" borderId="8" xfId="0" applyFont="1" applyBorder="1" applyAlignment="1">
      <alignment vertical="center" wrapText="1"/>
    </xf>
    <xf numFmtId="0" fontId="8" fillId="0" borderId="39" xfId="0" applyFont="1" applyBorder="1" applyAlignment="1">
      <alignment vertical="center" wrapText="1"/>
    </xf>
    <xf numFmtId="0" fontId="5" fillId="0" borderId="26" xfId="0" applyFont="1" applyBorder="1"/>
    <xf numFmtId="0" fontId="5" fillId="0" borderId="27" xfId="0" applyFont="1" applyBorder="1"/>
    <xf numFmtId="0" fontId="5" fillId="0" borderId="28" xfId="0" applyFont="1" applyBorder="1"/>
    <xf numFmtId="0" fontId="1" fillId="0" borderId="30" xfId="0" applyFont="1" applyBorder="1"/>
    <xf numFmtId="0" fontId="1" fillId="0" borderId="20" xfId="0" applyFont="1" applyBorder="1"/>
    <xf numFmtId="0" fontId="1" fillId="0" borderId="21" xfId="0" applyFont="1" applyBorder="1"/>
    <xf numFmtId="0" fontId="5" fillId="0" borderId="30" xfId="0" applyFont="1" applyBorder="1"/>
    <xf numFmtId="0" fontId="5" fillId="0" borderId="20" xfId="0" applyFont="1" applyBorder="1"/>
    <xf numFmtId="0" fontId="5" fillId="0" borderId="21" xfId="0" applyFont="1" applyBorder="1"/>
    <xf numFmtId="0" fontId="5" fillId="0" borderId="41" xfId="0" applyFont="1" applyBorder="1"/>
    <xf numFmtId="0" fontId="5" fillId="0" borderId="23" xfId="0" applyFont="1" applyBorder="1"/>
    <xf numFmtId="0" fontId="5" fillId="0" borderId="24" xfId="0" applyFont="1" applyBorder="1"/>
    <xf numFmtId="0" fontId="7" fillId="7" borderId="38" xfId="0" applyFont="1" applyFill="1" applyBorder="1" applyAlignment="1">
      <alignment vertical="center"/>
    </xf>
    <xf numFmtId="0" fontId="7" fillId="7" borderId="1" xfId="0" applyFont="1" applyFill="1" applyBorder="1" applyAlignment="1">
      <alignment vertical="center"/>
    </xf>
    <xf numFmtId="0" fontId="1" fillId="9" borderId="49"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14" xfId="0" applyFont="1" applyFill="1" applyBorder="1" applyAlignment="1">
      <alignment horizontal="left" vertical="center" wrapText="1"/>
    </xf>
    <xf numFmtId="0" fontId="10" fillId="9" borderId="49" xfId="0" applyFont="1" applyFill="1" applyBorder="1" applyAlignment="1">
      <alignment horizontal="left"/>
    </xf>
    <xf numFmtId="0" fontId="10" fillId="9" borderId="13" xfId="0" applyFont="1" applyFill="1" applyBorder="1" applyAlignment="1">
      <alignment horizontal="left"/>
    </xf>
    <xf numFmtId="0" fontId="10" fillId="9" borderId="14" xfId="0" applyFont="1" applyFill="1" applyBorder="1" applyAlignment="1">
      <alignment horizontal="left"/>
    </xf>
    <xf numFmtId="0" fontId="1" fillId="9" borderId="44" xfId="0" applyFont="1" applyFill="1" applyBorder="1" applyAlignment="1">
      <alignment horizontal="center"/>
    </xf>
    <xf numFmtId="0" fontId="1" fillId="9" borderId="53" xfId="0" applyFont="1" applyFill="1" applyBorder="1" applyAlignment="1">
      <alignment horizontal="center"/>
    </xf>
    <xf numFmtId="0" fontId="7" fillId="8" borderId="3" xfId="0" applyFont="1" applyFill="1" applyBorder="1" applyAlignment="1">
      <alignment vertical="center"/>
    </xf>
    <xf numFmtId="0" fontId="7" fillId="8" borderId="2" xfId="0" applyFont="1" applyFill="1" applyBorder="1" applyAlignment="1">
      <alignment vertical="center"/>
    </xf>
    <xf numFmtId="0" fontId="7" fillId="8" borderId="4" xfId="0" applyFont="1" applyFill="1" applyBorder="1" applyAlignment="1">
      <alignment vertical="center"/>
    </xf>
    <xf numFmtId="0" fontId="7" fillId="7" borderId="22" xfId="0" applyFont="1" applyFill="1" applyBorder="1" applyAlignment="1">
      <alignment vertical="center"/>
    </xf>
    <xf numFmtId="0" fontId="1" fillId="9" borderId="14" xfId="0" applyFont="1" applyFill="1" applyBorder="1" applyAlignment="1">
      <alignment horizontal="left" wrapText="1"/>
    </xf>
    <xf numFmtId="0" fontId="1" fillId="9" borderId="13" xfId="0" applyFont="1" applyFill="1" applyBorder="1" applyAlignment="1">
      <alignment vertical="center" wrapText="1"/>
    </xf>
    <xf numFmtId="0" fontId="7" fillId="7" borderId="54" xfId="0" applyFont="1" applyFill="1" applyBorder="1" applyAlignment="1">
      <alignment vertical="center"/>
    </xf>
    <xf numFmtId="0" fontId="7" fillId="7" borderId="0" xfId="0" applyFont="1" applyFill="1" applyAlignment="1">
      <alignment vertical="center"/>
    </xf>
    <xf numFmtId="0" fontId="5" fillId="9" borderId="13" xfId="0" applyFont="1" applyFill="1" applyBorder="1" applyAlignment="1">
      <alignment horizontal="left" vertical="center" wrapText="1"/>
    </xf>
    <xf numFmtId="0" fontId="5" fillId="9" borderId="50" xfId="0" applyFont="1" applyFill="1" applyBorder="1" applyAlignment="1">
      <alignment horizontal="left" vertical="center" wrapText="1"/>
    </xf>
    <xf numFmtId="0" fontId="5" fillId="9" borderId="51" xfId="0" applyFont="1" applyFill="1" applyBorder="1" applyAlignment="1">
      <alignment horizontal="left" vertical="center" wrapText="1"/>
    </xf>
    <xf numFmtId="0" fontId="5" fillId="9" borderId="52" xfId="0" applyFont="1" applyFill="1" applyBorder="1" applyAlignment="1">
      <alignment horizontal="left" vertical="center" wrapText="1"/>
    </xf>
    <xf numFmtId="0" fontId="1" fillId="9" borderId="50" xfId="0" applyFont="1" applyFill="1" applyBorder="1" applyAlignment="1">
      <alignment horizontal="left"/>
    </xf>
    <xf numFmtId="0" fontId="1" fillId="9" borderId="51" xfId="0" applyFont="1" applyFill="1" applyBorder="1" applyAlignment="1">
      <alignment horizontal="left"/>
    </xf>
    <xf numFmtId="0" fontId="1" fillId="9" borderId="13" xfId="0" applyFont="1" applyFill="1" applyBorder="1" applyAlignment="1">
      <alignment horizontal="left"/>
    </xf>
    <xf numFmtId="0" fontId="7" fillId="7" borderId="3" xfId="0" applyFont="1" applyFill="1" applyBorder="1" applyAlignment="1">
      <alignment vertical="center"/>
    </xf>
    <xf numFmtId="0" fontId="7" fillId="7" borderId="2" xfId="0" applyFont="1" applyFill="1" applyBorder="1" applyAlignment="1">
      <alignment vertical="center"/>
    </xf>
    <xf numFmtId="0" fontId="7" fillId="7" borderId="4" xfId="0" applyFont="1" applyFill="1" applyBorder="1" applyAlignment="1">
      <alignment vertical="center"/>
    </xf>
    <xf numFmtId="0" fontId="7" fillId="6" borderId="3" xfId="0" applyFont="1" applyFill="1" applyBorder="1" applyAlignment="1">
      <alignment horizontal="left" vertical="center"/>
    </xf>
    <xf numFmtId="0" fontId="7" fillId="6" borderId="2" xfId="0" applyFont="1" applyFill="1" applyBorder="1" applyAlignment="1">
      <alignment horizontal="left" vertical="center"/>
    </xf>
    <xf numFmtId="0" fontId="7" fillId="6" borderId="4" xfId="0" applyFont="1" applyFill="1" applyBorder="1" applyAlignment="1">
      <alignment horizontal="left" vertical="center"/>
    </xf>
  </cellXfs>
  <cellStyles count="4">
    <cellStyle name="Good" xfId="2" builtinId="26"/>
    <cellStyle name="Neutral" xfId="3" builtinId="28"/>
    <cellStyle name="Normal" xfId="0" builtinId="0"/>
    <cellStyle name="Percent" xfId="1" builtinId="5"/>
  </cellStyles>
  <dxfs count="6">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39994506668294322"/>
        </patternFill>
      </fill>
    </dxf>
  </dxfs>
  <tableStyles count="0" defaultTableStyle="TableStyleMedium2" defaultPivotStyle="PivotStyleLight16"/>
  <colors>
    <mruColors>
      <color rgb="FF00923C"/>
      <color rgb="FF232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13" lockText="1" noThreeD="1"/>
</file>

<file path=xl/ctrlProps/ctrlProp10.xml><?xml version="1.0" encoding="utf-8"?>
<formControlPr xmlns="http://schemas.microsoft.com/office/spreadsheetml/2009/9/main" objectType="CheckBox" fmlaLink="$N$59" lockText="1" noThreeD="1"/>
</file>

<file path=xl/ctrlProps/ctrlProp100.xml><?xml version="1.0" encoding="utf-8"?>
<formControlPr xmlns="http://schemas.microsoft.com/office/spreadsheetml/2009/9/main" objectType="CheckBox" fmlaLink="$N$334" lockText="1" noThreeD="1"/>
</file>

<file path=xl/ctrlProps/ctrlProp101.xml><?xml version="1.0" encoding="utf-8"?>
<formControlPr xmlns="http://schemas.microsoft.com/office/spreadsheetml/2009/9/main" objectType="CheckBox" fmlaLink="$N$335" lockText="1" noThreeD="1"/>
</file>

<file path=xl/ctrlProps/ctrlProp102.xml><?xml version="1.0" encoding="utf-8"?>
<formControlPr xmlns="http://schemas.microsoft.com/office/spreadsheetml/2009/9/main" objectType="CheckBox" fmlaLink="$N$336" lockText="1" noThreeD="1"/>
</file>

<file path=xl/ctrlProps/ctrlProp103.xml><?xml version="1.0" encoding="utf-8"?>
<formControlPr xmlns="http://schemas.microsoft.com/office/spreadsheetml/2009/9/main" objectType="CheckBox" fmlaLink="$N$337" lockText="1" noThreeD="1"/>
</file>

<file path=xl/ctrlProps/ctrlProp104.xml><?xml version="1.0" encoding="utf-8"?>
<formControlPr xmlns="http://schemas.microsoft.com/office/spreadsheetml/2009/9/main" objectType="CheckBox" fmlaLink="$N$338" lockText="1" noThreeD="1"/>
</file>

<file path=xl/ctrlProps/ctrlProp105.xml><?xml version="1.0" encoding="utf-8"?>
<formControlPr xmlns="http://schemas.microsoft.com/office/spreadsheetml/2009/9/main" objectType="CheckBox" fmlaLink="$N$339" lockText="1" noThreeD="1"/>
</file>

<file path=xl/ctrlProps/ctrlProp106.xml><?xml version="1.0" encoding="utf-8"?>
<formControlPr xmlns="http://schemas.microsoft.com/office/spreadsheetml/2009/9/main" objectType="CheckBox" fmlaLink="$N$340" lockText="1" noThreeD="1"/>
</file>

<file path=xl/ctrlProps/ctrlProp107.xml><?xml version="1.0" encoding="utf-8"?>
<formControlPr xmlns="http://schemas.microsoft.com/office/spreadsheetml/2009/9/main" objectType="CheckBox" fmlaLink="$N$343" lockText="1" noThreeD="1"/>
</file>

<file path=xl/ctrlProps/ctrlProp108.xml><?xml version="1.0" encoding="utf-8"?>
<formControlPr xmlns="http://schemas.microsoft.com/office/spreadsheetml/2009/9/main" objectType="CheckBox" fmlaLink="$N$346"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fmlaLink="$N$375" lockText="1" noThreeD="1"/>
</file>

<file path=xl/ctrlProps/ctrlProp113.xml><?xml version="1.0" encoding="utf-8"?>
<formControlPr xmlns="http://schemas.microsoft.com/office/spreadsheetml/2009/9/main" objectType="CheckBox" fmlaLink="$N$376" lockText="1" noThreeD="1"/>
</file>

<file path=xl/ctrlProps/ctrlProp114.xml><?xml version="1.0" encoding="utf-8"?>
<formControlPr xmlns="http://schemas.microsoft.com/office/spreadsheetml/2009/9/main" objectType="CheckBox" fmlaLink="$N$377" lockText="1" noThreeD="1"/>
</file>

<file path=xl/ctrlProps/ctrlProp115.xml><?xml version="1.0" encoding="utf-8"?>
<formControlPr xmlns="http://schemas.microsoft.com/office/spreadsheetml/2009/9/main" objectType="CheckBox" fmlaLink="$N$378" lockText="1" noThreeD="1"/>
</file>

<file path=xl/ctrlProps/ctrlProp116.xml><?xml version="1.0" encoding="utf-8"?>
<formControlPr xmlns="http://schemas.microsoft.com/office/spreadsheetml/2009/9/main" objectType="CheckBox" fmlaLink="$N$379" lockText="1" noThreeD="1"/>
</file>

<file path=xl/ctrlProps/ctrlProp117.xml><?xml version="1.0" encoding="utf-8"?>
<formControlPr xmlns="http://schemas.microsoft.com/office/spreadsheetml/2009/9/main" objectType="CheckBox" fmlaLink="$N$380" lockText="1" noThreeD="1"/>
</file>

<file path=xl/ctrlProps/ctrlProp118.xml><?xml version="1.0" encoding="utf-8"?>
<formControlPr xmlns="http://schemas.microsoft.com/office/spreadsheetml/2009/9/main" objectType="CheckBox" fmlaLink="$N$381" lockText="1" noThreeD="1"/>
</file>

<file path=xl/ctrlProps/ctrlProp119.xml><?xml version="1.0" encoding="utf-8"?>
<formControlPr xmlns="http://schemas.microsoft.com/office/spreadsheetml/2009/9/main" objectType="CheckBox" fmlaLink="$N$382" lockText="1" noThreeD="1"/>
</file>

<file path=xl/ctrlProps/ctrlProp12.xml><?xml version="1.0" encoding="utf-8"?>
<formControlPr xmlns="http://schemas.microsoft.com/office/spreadsheetml/2009/9/main" objectType="CheckBox" fmlaLink="$N$67" lockText="1" noThreeD="1"/>
</file>

<file path=xl/ctrlProps/ctrlProp120.xml><?xml version="1.0" encoding="utf-8"?>
<formControlPr xmlns="http://schemas.microsoft.com/office/spreadsheetml/2009/9/main" objectType="CheckBox" fmlaLink="$N$383" lockText="1" noThreeD="1"/>
</file>

<file path=xl/ctrlProps/ctrlProp121.xml><?xml version="1.0" encoding="utf-8"?>
<formControlPr xmlns="http://schemas.microsoft.com/office/spreadsheetml/2009/9/main" objectType="CheckBox" fmlaLink="$N$384" lockText="1" noThreeD="1"/>
</file>

<file path=xl/ctrlProps/ctrlProp122.xml><?xml version="1.0" encoding="utf-8"?>
<formControlPr xmlns="http://schemas.microsoft.com/office/spreadsheetml/2009/9/main" objectType="CheckBox" fmlaLink="$N$385" lockText="1" noThreeD="1"/>
</file>

<file path=xl/ctrlProps/ctrlProp123.xml><?xml version="1.0" encoding="utf-8"?>
<formControlPr xmlns="http://schemas.microsoft.com/office/spreadsheetml/2009/9/main" objectType="CheckBox" fmlaLink="$N$386" lockText="1" noThreeD="1"/>
</file>

<file path=xl/ctrlProps/ctrlProp124.xml><?xml version="1.0" encoding="utf-8"?>
<formControlPr xmlns="http://schemas.microsoft.com/office/spreadsheetml/2009/9/main" objectType="CheckBox" fmlaLink="$N$387" lockText="1" noThreeD="1"/>
</file>

<file path=xl/ctrlProps/ctrlProp125.xml><?xml version="1.0" encoding="utf-8"?>
<formControlPr xmlns="http://schemas.microsoft.com/office/spreadsheetml/2009/9/main" objectType="CheckBox" fmlaLink="$N$388"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fmlaLink="$N$393" lockText="1" noThreeD="1"/>
</file>

<file path=xl/ctrlProps/ctrlProp128.xml><?xml version="1.0" encoding="utf-8"?>
<formControlPr xmlns="http://schemas.microsoft.com/office/spreadsheetml/2009/9/main" objectType="CheckBox" fmlaLink="$N$396"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N$75"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N$83"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N$497" lockText="1" noThreeD="1"/>
</file>

<file path=xl/ctrlProps/ctrlProp164.xml><?xml version="1.0" encoding="utf-8"?>
<formControlPr xmlns="http://schemas.microsoft.com/office/spreadsheetml/2009/9/main" objectType="CheckBox" fmlaLink="$N$500"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N$93"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fmlaLink="$M$13" lockText="1" noThreeD="1"/>
</file>

<file path=xl/ctrlProps/ctrlProp186.xml><?xml version="1.0" encoding="utf-8"?>
<formControlPr xmlns="http://schemas.microsoft.com/office/spreadsheetml/2009/9/main" objectType="CheckBox" fmlaLink="$M$14"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N$96"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fmlaLink="$M$13" lockText="1" noThreeD="1"/>
</file>

<file path=xl/ctrlProps/ctrlProp2.xml><?xml version="1.0" encoding="utf-8"?>
<formControlPr xmlns="http://schemas.microsoft.com/office/spreadsheetml/2009/9/main" objectType="CheckBox" fmlaLink="$M$14" lockText="1" noThreeD="1"/>
</file>

<file path=xl/ctrlProps/ctrlProp20.xml><?xml version="1.0" encoding="utf-8"?>
<formControlPr xmlns="http://schemas.microsoft.com/office/spreadsheetml/2009/9/main" objectType="CheckBox" fmlaLink="$N$99"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fmlaLink="$N$105" lockText="1" noThreeD="1"/>
</file>

<file path=xl/ctrlProps/ctrlProp202.xml><?xml version="1.0" encoding="utf-8"?>
<formControlPr xmlns="http://schemas.microsoft.com/office/spreadsheetml/2009/9/main" objectType="CheckBox" fmlaLink="$N$106"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N$124" lockText="1" noThreeD="1"/>
</file>

<file path=xl/ctrlProps/ctrlProp205.xml><?xml version="1.0" encoding="utf-8"?>
<formControlPr xmlns="http://schemas.microsoft.com/office/spreadsheetml/2009/9/main" objectType="CheckBox" fmlaLink="$N$284" lockText="1" noThreeD="1"/>
</file>

<file path=xl/ctrlProps/ctrlProp206.xml><?xml version="1.0" encoding="utf-8"?>
<formControlPr xmlns="http://schemas.microsoft.com/office/spreadsheetml/2009/9/main" objectType="CheckBox" fmlaLink="$N$285" lockText="1" noThreeD="1"/>
</file>

<file path=xl/ctrlProps/ctrlProp207.xml><?xml version="1.0" encoding="utf-8"?>
<formControlPr xmlns="http://schemas.microsoft.com/office/spreadsheetml/2009/9/main" objectType="CheckBox" fmlaLink="$N$286" lockText="1" noThreeD="1"/>
</file>

<file path=xl/ctrlProps/ctrlProp208.xml><?xml version="1.0" encoding="utf-8"?>
<formControlPr xmlns="http://schemas.microsoft.com/office/spreadsheetml/2009/9/main" objectType="CheckBox" fmlaLink="$N$287" lockText="1" noThreeD="1"/>
</file>

<file path=xl/ctrlProps/ctrlProp209.xml><?xml version="1.0" encoding="utf-8"?>
<formControlPr xmlns="http://schemas.microsoft.com/office/spreadsheetml/2009/9/main" objectType="CheckBox" fmlaLink="$N$288"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N$289" lockText="1" noThreeD="1"/>
</file>

<file path=xl/ctrlProps/ctrlProp211.xml><?xml version="1.0" encoding="utf-8"?>
<formControlPr xmlns="http://schemas.microsoft.com/office/spreadsheetml/2009/9/main" objectType="CheckBox" fmlaLink="$N$290" lockText="1" noThreeD="1"/>
</file>

<file path=xl/ctrlProps/ctrlProp212.xml><?xml version="1.0" encoding="utf-8"?>
<formControlPr xmlns="http://schemas.microsoft.com/office/spreadsheetml/2009/9/main" objectType="CheckBox" fmlaLink="$N$401" lockText="1" noThreeD="1"/>
</file>

<file path=xl/ctrlProps/ctrlProp213.xml><?xml version="1.0" encoding="utf-8"?>
<formControlPr xmlns="http://schemas.microsoft.com/office/spreadsheetml/2009/9/main" objectType="CheckBox" fmlaLink="$N$409" lockText="1" noThreeD="1"/>
</file>

<file path=xl/ctrlProps/ctrlProp214.xml><?xml version="1.0" encoding="utf-8"?>
<formControlPr xmlns="http://schemas.microsoft.com/office/spreadsheetml/2009/9/main" objectType="CheckBox" fmlaLink="$N$417" lockText="1" noThreeD="1"/>
</file>

<file path=xl/ctrlProps/ctrlProp215.xml><?xml version="1.0" encoding="utf-8"?>
<formControlPr xmlns="http://schemas.microsoft.com/office/spreadsheetml/2009/9/main" objectType="CheckBox" fmlaLink="$N$423" lockText="1" noThreeD="1"/>
</file>

<file path=xl/ctrlProps/ctrlProp216.xml><?xml version="1.0" encoding="utf-8"?>
<formControlPr xmlns="http://schemas.microsoft.com/office/spreadsheetml/2009/9/main" objectType="CheckBox" fmlaLink="$N$431" lockText="1" noThreeD="1"/>
</file>

<file path=xl/ctrlProps/ctrlProp217.xml><?xml version="1.0" encoding="utf-8"?>
<formControlPr xmlns="http://schemas.microsoft.com/office/spreadsheetml/2009/9/main" objectType="CheckBox" fmlaLink="$N$439"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fmlaLink="$N$554" lockText="1" noThreeD="1"/>
</file>

<file path=xl/ctrlProps/ctrlProp22.xml><?xml version="1.0" encoding="utf-8"?>
<formControlPr xmlns="http://schemas.microsoft.com/office/spreadsheetml/2009/9/main" objectType="CheckBox" fmlaLink="$N$112" lockText="1" noThreeD="1"/>
</file>

<file path=xl/ctrlProps/ctrlProp220.xml><?xml version="1.0" encoding="utf-8"?>
<formControlPr xmlns="http://schemas.microsoft.com/office/spreadsheetml/2009/9/main" objectType="CheckBox" fmlaLink="$N$555" lockText="1" noThreeD="1"/>
</file>

<file path=xl/ctrlProps/ctrlProp221.xml><?xml version="1.0" encoding="utf-8"?>
<formControlPr xmlns="http://schemas.microsoft.com/office/spreadsheetml/2009/9/main" objectType="CheckBox" fmlaLink="$N$556" lockText="1" noThreeD="1"/>
</file>

<file path=xl/ctrlProps/ctrlProp222.xml><?xml version="1.0" encoding="utf-8"?>
<formControlPr xmlns="http://schemas.microsoft.com/office/spreadsheetml/2009/9/main" objectType="CheckBox" fmlaLink="$N$557" lockText="1" noThreeD="1"/>
</file>

<file path=xl/ctrlProps/ctrlProp223.xml><?xml version="1.0" encoding="utf-8"?>
<formControlPr xmlns="http://schemas.microsoft.com/office/spreadsheetml/2009/9/main" objectType="CheckBox" fmlaLink="$N$558" lockText="1" noThreeD="1"/>
</file>

<file path=xl/ctrlProps/ctrlProp224.xml><?xml version="1.0" encoding="utf-8"?>
<formControlPr xmlns="http://schemas.microsoft.com/office/spreadsheetml/2009/9/main" objectType="CheckBox" fmlaLink="$N$559" lockText="1" noThreeD="1"/>
</file>

<file path=xl/ctrlProps/ctrlProp225.xml><?xml version="1.0" encoding="utf-8"?>
<formControlPr xmlns="http://schemas.microsoft.com/office/spreadsheetml/2009/9/main" objectType="CheckBox" fmlaLink="$N$560" lockText="1" noThreeD="1"/>
</file>

<file path=xl/ctrlProps/ctrlProp226.xml><?xml version="1.0" encoding="utf-8"?>
<formControlPr xmlns="http://schemas.microsoft.com/office/spreadsheetml/2009/9/main" objectType="CheckBox" fmlaLink="$N$561" lockText="1" noThreeD="1"/>
</file>

<file path=xl/ctrlProps/ctrlProp227.xml><?xml version="1.0" encoding="utf-8"?>
<formControlPr xmlns="http://schemas.microsoft.com/office/spreadsheetml/2009/9/main" objectType="CheckBox" fmlaLink="$N$562" lockText="1" noThreeD="1"/>
</file>

<file path=xl/ctrlProps/ctrlProp228.xml><?xml version="1.0" encoding="utf-8"?>
<formControlPr xmlns="http://schemas.microsoft.com/office/spreadsheetml/2009/9/main" objectType="CheckBox" fmlaLink="$N$563" lockText="1" noThreeD="1"/>
</file>

<file path=xl/ctrlProps/ctrlProp229.xml><?xml version="1.0" encoding="utf-8"?>
<formControlPr xmlns="http://schemas.microsoft.com/office/spreadsheetml/2009/9/main" objectType="CheckBox" fmlaLink="$N$564" lockText="1" noThreeD="1"/>
</file>

<file path=xl/ctrlProps/ctrlProp23.xml><?xml version="1.0" encoding="utf-8"?>
<formControlPr xmlns="http://schemas.microsoft.com/office/spreadsheetml/2009/9/main" objectType="CheckBox" fmlaLink="$N$113" lockText="1" noThreeD="1"/>
</file>

<file path=xl/ctrlProps/ctrlProp230.xml><?xml version="1.0" encoding="utf-8"?>
<formControlPr xmlns="http://schemas.microsoft.com/office/spreadsheetml/2009/9/main" objectType="CheckBox" fmlaLink="$N$565"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fmlaLink="$N$568" lockText="1" noThreeD="1"/>
</file>

<file path=xl/ctrlProps/ctrlProp234.xml><?xml version="1.0" encoding="utf-8"?>
<formControlPr xmlns="http://schemas.microsoft.com/office/spreadsheetml/2009/9/main" objectType="CheckBox" fmlaLink="$N$571" lockText="1" noThreeD="1"/>
</file>

<file path=xl/ctrlProps/ctrlProp235.xml><?xml version="1.0" encoding="utf-8"?>
<formControlPr xmlns="http://schemas.microsoft.com/office/spreadsheetml/2009/9/main" objectType="CheckBox" fmlaLink="$N$572" lockText="1" noThreeD="1"/>
</file>

<file path=xl/ctrlProps/ctrlProp236.xml><?xml version="1.0" encoding="utf-8"?>
<formControlPr xmlns="http://schemas.microsoft.com/office/spreadsheetml/2009/9/main" objectType="CheckBox" fmlaLink="$N$573" lockText="1" noThreeD="1"/>
</file>

<file path=xl/ctrlProps/ctrlProp237.xml><?xml version="1.0" encoding="utf-8"?>
<formControlPr xmlns="http://schemas.microsoft.com/office/spreadsheetml/2009/9/main" objectType="CheckBox" fmlaLink="$N$574" lockText="1" noThreeD="1"/>
</file>

<file path=xl/ctrlProps/ctrlProp238.xml><?xml version="1.0" encoding="utf-8"?>
<formControlPr xmlns="http://schemas.microsoft.com/office/spreadsheetml/2009/9/main" objectType="CheckBox" fmlaLink="$N$575" lockText="1" noThreeD="1"/>
</file>

<file path=xl/ctrlProps/ctrlProp239.xml><?xml version="1.0" encoding="utf-8"?>
<formControlPr xmlns="http://schemas.microsoft.com/office/spreadsheetml/2009/9/main" objectType="CheckBox" fmlaLink="$N$576" lockText="1" noThreeD="1"/>
</file>

<file path=xl/ctrlProps/ctrlProp24.xml><?xml version="1.0" encoding="utf-8"?>
<formControlPr xmlns="http://schemas.microsoft.com/office/spreadsheetml/2009/9/main" objectType="CheckBox" fmlaLink="$N$114" lockText="1" noThreeD="1"/>
</file>

<file path=xl/ctrlProps/ctrlProp240.xml><?xml version="1.0" encoding="utf-8"?>
<formControlPr xmlns="http://schemas.microsoft.com/office/spreadsheetml/2009/9/main" objectType="CheckBox" fmlaLink="$N$577" lockText="1" noThreeD="1"/>
</file>

<file path=xl/ctrlProps/ctrlProp241.xml><?xml version="1.0" encoding="utf-8"?>
<formControlPr xmlns="http://schemas.microsoft.com/office/spreadsheetml/2009/9/main" objectType="CheckBox" fmlaLink="$N$578" lockText="1" noThreeD="1"/>
</file>

<file path=xl/ctrlProps/ctrlProp242.xml><?xml version="1.0" encoding="utf-8"?>
<formControlPr xmlns="http://schemas.microsoft.com/office/spreadsheetml/2009/9/main" objectType="CheckBox" fmlaLink="$N$579" lockText="1" noThreeD="1"/>
</file>

<file path=xl/ctrlProps/ctrlProp243.xml><?xml version="1.0" encoding="utf-8"?>
<formControlPr xmlns="http://schemas.microsoft.com/office/spreadsheetml/2009/9/main" objectType="CheckBox" fmlaLink="$N$580" lockText="1" noThreeD="1"/>
</file>

<file path=xl/ctrlProps/ctrlProp244.xml><?xml version="1.0" encoding="utf-8"?>
<formControlPr xmlns="http://schemas.microsoft.com/office/spreadsheetml/2009/9/main" objectType="CheckBox" fmlaLink="$N$583" lockText="1" noThreeD="1"/>
</file>

<file path=xl/ctrlProps/ctrlProp245.xml><?xml version="1.0" encoding="utf-8"?>
<formControlPr xmlns="http://schemas.microsoft.com/office/spreadsheetml/2009/9/main" objectType="CheckBox" fmlaLink="$N$584" lockText="1" noThreeD="1"/>
</file>

<file path=xl/ctrlProps/ctrlProp246.xml><?xml version="1.0" encoding="utf-8"?>
<formControlPr xmlns="http://schemas.microsoft.com/office/spreadsheetml/2009/9/main" objectType="CheckBox" fmlaLink="$N$585" lockText="1" noThreeD="1"/>
</file>

<file path=xl/ctrlProps/ctrlProp247.xml><?xml version="1.0" encoding="utf-8"?>
<formControlPr xmlns="http://schemas.microsoft.com/office/spreadsheetml/2009/9/main" objectType="CheckBox" fmlaLink="$N$586" lockText="1" noThreeD="1"/>
</file>

<file path=xl/ctrlProps/ctrlProp248.xml><?xml version="1.0" encoding="utf-8"?>
<formControlPr xmlns="http://schemas.microsoft.com/office/spreadsheetml/2009/9/main" objectType="CheckBox" fmlaLink="$N$587" lockText="1" noThreeD="1"/>
</file>

<file path=xl/ctrlProps/ctrlProp249.xml><?xml version="1.0" encoding="utf-8"?>
<formControlPr xmlns="http://schemas.microsoft.com/office/spreadsheetml/2009/9/main" objectType="CheckBox" fmlaLink="$N$588" lockText="1" noThreeD="1"/>
</file>

<file path=xl/ctrlProps/ctrlProp25.xml><?xml version="1.0" encoding="utf-8"?>
<formControlPr xmlns="http://schemas.microsoft.com/office/spreadsheetml/2009/9/main" objectType="CheckBox" fmlaLink="$N$115" lockText="1" noThreeD="1"/>
</file>

<file path=xl/ctrlProps/ctrlProp250.xml><?xml version="1.0" encoding="utf-8"?>
<formControlPr xmlns="http://schemas.microsoft.com/office/spreadsheetml/2009/9/main" objectType="CheckBox" fmlaLink="$N$589" lockText="1" noThreeD="1"/>
</file>

<file path=xl/ctrlProps/ctrlProp251.xml><?xml version="1.0" encoding="utf-8"?>
<formControlPr xmlns="http://schemas.microsoft.com/office/spreadsheetml/2009/9/main" objectType="CheckBox" fmlaLink="$N$590" lockText="1" noThreeD="1"/>
</file>

<file path=xl/ctrlProps/ctrlProp252.xml><?xml version="1.0" encoding="utf-8"?>
<formControlPr xmlns="http://schemas.microsoft.com/office/spreadsheetml/2009/9/main" objectType="CheckBox" fmlaLink="$N$591" lockText="1" noThreeD="1"/>
</file>

<file path=xl/ctrlProps/ctrlProp253.xml><?xml version="1.0" encoding="utf-8"?>
<formControlPr xmlns="http://schemas.microsoft.com/office/spreadsheetml/2009/9/main" objectType="CheckBox" fmlaLink="$N$592" lockText="1" noThreeD="1"/>
</file>

<file path=xl/ctrlProps/ctrlProp254.xml><?xml version="1.0" encoding="utf-8"?>
<formControlPr xmlns="http://schemas.microsoft.com/office/spreadsheetml/2009/9/main" objectType="CheckBox" fmlaLink="$N$593" lockText="1" noThreeD="1"/>
</file>

<file path=xl/ctrlProps/ctrlProp255.xml><?xml version="1.0" encoding="utf-8"?>
<formControlPr xmlns="http://schemas.microsoft.com/office/spreadsheetml/2009/9/main" objectType="CheckBox" fmlaLink="$N$594" lockText="1" noThreeD="1"/>
</file>

<file path=xl/ctrlProps/ctrlProp256.xml><?xml version="1.0" encoding="utf-8"?>
<formControlPr xmlns="http://schemas.microsoft.com/office/spreadsheetml/2009/9/main" objectType="CheckBox" fmlaLink="$N$595" lockText="1" noThreeD="1"/>
</file>

<file path=xl/ctrlProps/ctrlProp257.xml><?xml version="1.0" encoding="utf-8"?>
<formControlPr xmlns="http://schemas.microsoft.com/office/spreadsheetml/2009/9/main" objectType="CheckBox" fmlaLink="$N$596" lockText="1" noThreeD="1"/>
</file>

<file path=xl/ctrlProps/ctrlProp258.xml><?xml version="1.0" encoding="utf-8"?>
<formControlPr xmlns="http://schemas.microsoft.com/office/spreadsheetml/2009/9/main" objectType="CheckBox" fmlaLink="$N$597" lockText="1" noThreeD="1"/>
</file>

<file path=xl/ctrlProps/ctrlProp259.xml><?xml version="1.0" encoding="utf-8"?>
<formControlPr xmlns="http://schemas.microsoft.com/office/spreadsheetml/2009/9/main" objectType="CheckBox" fmlaLink="$N$601" lockText="1" noThreeD="1"/>
</file>

<file path=xl/ctrlProps/ctrlProp26.xml><?xml version="1.0" encoding="utf-8"?>
<formControlPr xmlns="http://schemas.microsoft.com/office/spreadsheetml/2009/9/main" objectType="CheckBox" fmlaLink="$N$118" lockText="1" noThreeD="1"/>
</file>

<file path=xl/ctrlProps/ctrlProp260.xml><?xml version="1.0" encoding="utf-8"?>
<formControlPr xmlns="http://schemas.microsoft.com/office/spreadsheetml/2009/9/main" objectType="CheckBox" fmlaLink="$N$602" lockText="1" noThreeD="1"/>
</file>

<file path=xl/ctrlProps/ctrlProp261.xml><?xml version="1.0" encoding="utf-8"?>
<formControlPr xmlns="http://schemas.microsoft.com/office/spreadsheetml/2009/9/main" objectType="CheckBox" fmlaLink="$N$605"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fmlaLink="$N$608"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fmlaLink="$N$611"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fmlaLink="$N$614"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N$119" lockText="1" noThreeD="1"/>
</file>

<file path=xl/ctrlProps/ctrlProp270.xml><?xml version="1.0" encoding="utf-8"?>
<formControlPr xmlns="http://schemas.microsoft.com/office/spreadsheetml/2009/9/main" objectType="CheckBox" fmlaLink="$N$620"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fmlaLink="$N$623"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fmlaLink="$N$626"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N$120"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N$130"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N$136"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fmlaLink="$N$677" lockText="1" noThreeD="1"/>
</file>

<file path=xl/ctrlProps/ctrlProp333.xml><?xml version="1.0" encoding="utf-8"?>
<formControlPr xmlns="http://schemas.microsoft.com/office/spreadsheetml/2009/9/main" objectType="CheckBox" fmlaLink="$N$680"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N$139"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N$145"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N$151"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N$154" lockText="1" noThreeD="1"/>
</file>

<file path=xl/ctrlProps/ctrlProp390.xml><?xml version="1.0" encoding="utf-8"?>
<formControlPr xmlns="http://schemas.microsoft.com/office/spreadsheetml/2009/9/main" objectType="CheckBox" fmlaLink="$N$737"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N$155"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N$156" lockText="1"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N$157"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N$158"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N$159" lockText="1"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fmlaLink="$N$160"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N$161" lockText="1" noThreeD="1"/>
</file>

<file path=xl/ctrlProps/ctrlProp47.xml><?xml version="1.0" encoding="utf-8"?>
<formControlPr xmlns="http://schemas.microsoft.com/office/spreadsheetml/2009/9/main" objectType="CheckBox" fmlaLink="$N$162" lockText="1" noThreeD="1"/>
</file>

<file path=xl/ctrlProps/ctrlProp48.xml><?xml version="1.0" encoding="utf-8"?>
<formControlPr xmlns="http://schemas.microsoft.com/office/spreadsheetml/2009/9/main" objectType="CheckBox" fmlaLink="$N$163" lockText="1" noThreeD="1"/>
</file>

<file path=xl/ctrlProps/ctrlProp49.xml><?xml version="1.0" encoding="utf-8"?>
<formControlPr xmlns="http://schemas.microsoft.com/office/spreadsheetml/2009/9/main" objectType="CheckBox" fmlaLink="$N$164"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N$167" lockText="1" noThreeD="1"/>
</file>

<file path=xl/ctrlProps/ctrlProp51.xml><?xml version="1.0" encoding="utf-8"?>
<formControlPr xmlns="http://schemas.microsoft.com/office/spreadsheetml/2009/9/main" objectType="CheckBox" fmlaLink="$N$168" lockText="1" noThreeD="1"/>
</file>

<file path=xl/ctrlProps/ctrlProp52.xml><?xml version="1.0" encoding="utf-8"?>
<formControlPr xmlns="http://schemas.microsoft.com/office/spreadsheetml/2009/9/main" objectType="CheckBox" fmlaLink="$N$169" lockText="1" noThreeD="1"/>
</file>

<file path=xl/ctrlProps/ctrlProp53.xml><?xml version="1.0" encoding="utf-8"?>
<formControlPr xmlns="http://schemas.microsoft.com/office/spreadsheetml/2009/9/main" objectType="CheckBox" fmlaLink="$N$172" lockText="1" noThreeD="1"/>
</file>

<file path=xl/ctrlProps/ctrlProp54.xml><?xml version="1.0" encoding="utf-8"?>
<formControlPr xmlns="http://schemas.microsoft.com/office/spreadsheetml/2009/9/main" objectType="CheckBox" fmlaLink="$N$173"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N$177" lockText="1" noThreeD="1"/>
</file>

<file path=xl/ctrlProps/ctrlProp58.xml><?xml version="1.0" encoding="utf-8"?>
<formControlPr xmlns="http://schemas.microsoft.com/office/spreadsheetml/2009/9/main" objectType="CheckBox" fmlaLink="$N$178"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N$183"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N$194" lockText="1" noThreeD="1"/>
</file>

<file path=xl/ctrlProps/ctrlProp68.xml><?xml version="1.0" encoding="utf-8"?>
<formControlPr xmlns="http://schemas.microsoft.com/office/spreadsheetml/2009/9/main" objectType="CheckBox" fmlaLink="$N$195" lockText="1" noThreeD="1"/>
</file>

<file path=xl/ctrlProps/ctrlProp69.xml><?xml version="1.0" encoding="utf-8"?>
<formControlPr xmlns="http://schemas.microsoft.com/office/spreadsheetml/2009/9/main" objectType="CheckBox" fmlaLink="$N$196"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N$197" lockText="1" noThreeD="1"/>
</file>

<file path=xl/ctrlProps/ctrlProp71.xml><?xml version="1.0" encoding="utf-8"?>
<formControlPr xmlns="http://schemas.microsoft.com/office/spreadsheetml/2009/9/main" objectType="CheckBox" fmlaLink="$N$198" lockText="1" noThreeD="1"/>
</file>

<file path=xl/ctrlProps/ctrlProp72.xml><?xml version="1.0" encoding="utf-8"?>
<formControlPr xmlns="http://schemas.microsoft.com/office/spreadsheetml/2009/9/main" objectType="CheckBox" fmlaLink="$N$199" lockText="1" noThreeD="1"/>
</file>

<file path=xl/ctrlProps/ctrlProp73.xml><?xml version="1.0" encoding="utf-8"?>
<formControlPr xmlns="http://schemas.microsoft.com/office/spreadsheetml/2009/9/main" objectType="CheckBox" fmlaLink="$N$200" lockText="1" noThreeD="1"/>
</file>

<file path=xl/ctrlProps/ctrlProp74.xml><?xml version="1.0" encoding="utf-8"?>
<formControlPr xmlns="http://schemas.microsoft.com/office/spreadsheetml/2009/9/main" objectType="CheckBox" fmlaLink="$N$201" lockText="1" noThreeD="1"/>
</file>

<file path=xl/ctrlProps/ctrlProp75.xml><?xml version="1.0" encoding="utf-8"?>
<formControlPr xmlns="http://schemas.microsoft.com/office/spreadsheetml/2009/9/main" objectType="CheckBox" fmlaLink="$N$202" lockText="1" noThreeD="1"/>
</file>

<file path=xl/ctrlProps/ctrlProp76.xml><?xml version="1.0" encoding="utf-8"?>
<formControlPr xmlns="http://schemas.microsoft.com/office/spreadsheetml/2009/9/main" objectType="CheckBox" fmlaLink="$N$203" lockText="1" noThreeD="1"/>
</file>

<file path=xl/ctrlProps/ctrlProp77.xml><?xml version="1.0" encoding="utf-8"?>
<formControlPr xmlns="http://schemas.microsoft.com/office/spreadsheetml/2009/9/main" objectType="CheckBox" fmlaLink="$N$204" lockText="1" noThreeD="1"/>
</file>

<file path=xl/ctrlProps/ctrlProp78.xml><?xml version="1.0" encoding="utf-8"?>
<formControlPr xmlns="http://schemas.microsoft.com/office/spreadsheetml/2009/9/main" objectType="CheckBox" fmlaLink="$N$205" lockText="1" noThreeD="1"/>
</file>

<file path=xl/ctrlProps/ctrlProp79.xml><?xml version="1.0" encoding="utf-8"?>
<formControlPr xmlns="http://schemas.microsoft.com/office/spreadsheetml/2009/9/main" objectType="CheckBox" fmlaLink="$N$208"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N$211"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N$255" lockText="1" noThreeD="1"/>
</file>

<file path=xl/ctrlProps/ctrlProp83.xml><?xml version="1.0" encoding="utf-8"?>
<formControlPr xmlns="http://schemas.microsoft.com/office/spreadsheetml/2009/9/main" objectType="CheckBox" fmlaLink="$N$263" lockText="1" noThreeD="1"/>
</file>

<file path=xl/ctrlProps/ctrlProp84.xml><?xml version="1.0" encoding="utf-8"?>
<formControlPr xmlns="http://schemas.microsoft.com/office/spreadsheetml/2009/9/main" objectType="CheckBox" fmlaLink="$N$271"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N$293" lockText="1" noThreeD="1"/>
</file>

<file path=xl/ctrlProps/ctrlProp89.xml><?xml version="1.0" encoding="utf-8"?>
<formControlPr xmlns="http://schemas.microsoft.com/office/spreadsheetml/2009/9/main" objectType="CheckBox" fmlaLink="$N$296"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N$302" lockText="1" noThreeD="1"/>
</file>

<file path=xl/ctrlProps/ctrlProp92.xml><?xml version="1.0" encoding="utf-8"?>
<formControlPr xmlns="http://schemas.microsoft.com/office/spreadsheetml/2009/9/main" objectType="CheckBox" fmlaLink="$N$310" lockText="1" noThreeD="1"/>
</file>

<file path=xl/ctrlProps/ctrlProp93.xml><?xml version="1.0" encoding="utf-8"?>
<formControlPr xmlns="http://schemas.microsoft.com/office/spreadsheetml/2009/9/main" objectType="CheckBox" fmlaLink="$N$318"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N$331" lockText="1" noThreeD="1"/>
</file>

<file path=xl/ctrlProps/ctrlProp98.xml><?xml version="1.0" encoding="utf-8"?>
<formControlPr xmlns="http://schemas.microsoft.com/office/spreadsheetml/2009/9/main" objectType="CheckBox" fmlaLink="$N$332" lockText="1" noThreeD="1"/>
</file>

<file path=xl/ctrlProps/ctrlProp99.xml><?xml version="1.0" encoding="utf-8"?>
<formControlPr xmlns="http://schemas.microsoft.com/office/spreadsheetml/2009/9/main" objectType="CheckBox" fmlaLink="$N$333"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ec.europa.eu/commission/presscorner/detail/en/ip_21_5916" TargetMode="External"/><Relationship Id="rId3" Type="http://schemas.openxmlformats.org/officeDocument/2006/relationships/image" Target="../media/image3.emf"/><Relationship Id="rId7" Type="http://schemas.openxmlformats.org/officeDocument/2006/relationships/hyperlink" Target="https://www.drivesustainability.org/wp-content/uploads/2022/06/Automotive-Sustainability-Guiding-Principles-4.0.pdf" TargetMode="External"/><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hyperlink" Target="https://www.ohchr.org/en/instruments-mechanisms/instruments/convention-elimination-all-forms-discrimination-against-women" TargetMode="External"/><Relationship Id="rId11" Type="http://schemas.openxmlformats.org/officeDocument/2006/relationships/hyperlink" Target="https://www.responsiblemineralsinitiative.org/reporting-templates/emrt/" TargetMode="External"/><Relationship Id="rId5" Type="http://schemas.openxmlformats.org/officeDocument/2006/relationships/hyperlink" Target="https://www.ohchr.org/sites/default/files/documents/publications/GuidingprinciplesBusinesshr_eN.pdf" TargetMode="External"/><Relationship Id="rId10" Type="http://schemas.openxmlformats.org/officeDocument/2006/relationships/hyperlink" Target="https://ec.europa.eu/growth/sectors/chemicals/reach_en" TargetMode="External"/><Relationship Id="rId4" Type="http://schemas.openxmlformats.org/officeDocument/2006/relationships/hyperlink" Target="https://www.accountancyeurope.eu/wp-content/uploads/NFR-Publication-3-May-revision.pdf" TargetMode="External"/><Relationship Id="rId9" Type="http://schemas.openxmlformats.org/officeDocument/2006/relationships/hyperlink" Target="https://ghgprotocol.org/sites/default/files/standards/ghg-protocol-revised.pdf"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2</xdr:row>
      <xdr:rowOff>180906</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0" y="0"/>
          <a:ext cx="9829252" cy="5482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209041</xdr:colOff>
      <xdr:row>0</xdr:row>
      <xdr:rowOff>136370</xdr:rowOff>
    </xdr:from>
    <xdr:to>
      <xdr:col>2</xdr:col>
      <xdr:colOff>582699</xdr:colOff>
      <xdr:row>2</xdr:row>
      <xdr:rowOff>121708</xdr:rowOff>
    </xdr:to>
    <xdr:pic>
      <xdr:nvPicPr>
        <xdr:cNvPr id="2" name="Picture 1" descr="A picture containing object, clock&#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174" y="136370"/>
          <a:ext cx="1284551" cy="371630"/>
        </a:xfrm>
        <a:prstGeom prst="rect">
          <a:avLst/>
        </a:prstGeom>
      </xdr:spPr>
    </xdr:pic>
    <xdr:clientData/>
  </xdr:twoCellAnchor>
  <xdr:twoCellAnchor>
    <xdr:from>
      <xdr:col>6</xdr:col>
      <xdr:colOff>121920</xdr:colOff>
      <xdr:row>24</xdr:row>
      <xdr:rowOff>0</xdr:rowOff>
    </xdr:from>
    <xdr:to>
      <xdr:col>6</xdr:col>
      <xdr:colOff>678180</xdr:colOff>
      <xdr:row>24</xdr:row>
      <xdr:rowOff>0</xdr:rowOff>
    </xdr:to>
    <xdr:sp macro="" textlink="">
      <xdr:nvSpPr>
        <xdr:cNvPr id="3" name="CheckBox1" descr="Yes"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7</xdr:col>
      <xdr:colOff>243840</xdr:colOff>
      <xdr:row>24</xdr:row>
      <xdr:rowOff>0</xdr:rowOff>
    </xdr:from>
    <xdr:to>
      <xdr:col>7</xdr:col>
      <xdr:colOff>1066800</xdr:colOff>
      <xdr:row>24</xdr:row>
      <xdr:rowOff>0</xdr:rowOff>
    </xdr:to>
    <xdr:sp macro="" textlink="">
      <xdr:nvSpPr>
        <xdr:cNvPr id="4" name="CheckBox2" descr="NO"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2</xdr:col>
          <xdr:colOff>152400</xdr:colOff>
          <xdr:row>12</xdr:row>
          <xdr:rowOff>28575</xdr:rowOff>
        </xdr:from>
        <xdr:to>
          <xdr:col>3</xdr:col>
          <xdr:colOff>142875</xdr:colOff>
          <xdr:row>12</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28575</xdr:rowOff>
        </xdr:from>
        <xdr:to>
          <xdr:col>3</xdr:col>
          <xdr:colOff>142875</xdr:colOff>
          <xdr:row>13</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xdr:row>
          <xdr:rowOff>28575</xdr:rowOff>
        </xdr:from>
        <xdr:to>
          <xdr:col>3</xdr:col>
          <xdr:colOff>142875</xdr:colOff>
          <xdr:row>14</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28575</xdr:rowOff>
        </xdr:from>
        <xdr:to>
          <xdr:col>3</xdr:col>
          <xdr:colOff>142875</xdr:colOff>
          <xdr:row>15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28575</xdr:rowOff>
        </xdr:from>
        <xdr:to>
          <xdr:col>3</xdr:col>
          <xdr:colOff>142875</xdr:colOff>
          <xdr:row>23</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28575</xdr:rowOff>
        </xdr:from>
        <xdr:to>
          <xdr:col>7</xdr:col>
          <xdr:colOff>371475</xdr:colOff>
          <xdr:row>25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28575</xdr:rowOff>
        </xdr:from>
        <xdr:to>
          <xdr:col>7</xdr:col>
          <xdr:colOff>600075</xdr:colOff>
          <xdr:row>25</xdr:row>
          <xdr:rowOff>0</xdr:rowOff>
        </xdr:to>
        <xdr:sp macro="" textlink="">
          <xdr:nvSpPr>
            <xdr:cNvPr id="1033" name="Check Box 9" descr="NO"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0</xdr:rowOff>
        </xdr:from>
        <xdr:to>
          <xdr:col>3</xdr:col>
          <xdr:colOff>142875</xdr:colOff>
          <xdr:row>54</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0</xdr:rowOff>
        </xdr:from>
        <xdr:to>
          <xdr:col>3</xdr:col>
          <xdr:colOff>142875</xdr:colOff>
          <xdr:row>55</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0</xdr:rowOff>
        </xdr:from>
        <xdr:to>
          <xdr:col>3</xdr:col>
          <xdr:colOff>142875</xdr:colOff>
          <xdr:row>59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142875</xdr:colOff>
          <xdr:row>60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66</xdr:row>
          <xdr:rowOff>0</xdr:rowOff>
        </xdr:from>
        <xdr:to>
          <xdr:col>3</xdr:col>
          <xdr:colOff>142875</xdr:colOff>
          <xdr:row>67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67</xdr:row>
          <xdr:rowOff>0</xdr:rowOff>
        </xdr:from>
        <xdr:to>
          <xdr:col>3</xdr:col>
          <xdr:colOff>142875</xdr:colOff>
          <xdr:row>68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74</xdr:row>
          <xdr:rowOff>0</xdr:rowOff>
        </xdr:from>
        <xdr:to>
          <xdr:col>3</xdr:col>
          <xdr:colOff>142875</xdr:colOff>
          <xdr:row>75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75</xdr:row>
          <xdr:rowOff>0</xdr:rowOff>
        </xdr:from>
        <xdr:to>
          <xdr:col>3</xdr:col>
          <xdr:colOff>142875</xdr:colOff>
          <xdr:row>76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82</xdr:row>
          <xdr:rowOff>0</xdr:rowOff>
        </xdr:from>
        <xdr:to>
          <xdr:col>3</xdr:col>
          <xdr:colOff>142875</xdr:colOff>
          <xdr:row>83</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83</xdr:row>
          <xdr:rowOff>0</xdr:rowOff>
        </xdr:from>
        <xdr:to>
          <xdr:col>3</xdr:col>
          <xdr:colOff>142875</xdr:colOff>
          <xdr:row>84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12700</xdr:colOff>
      <xdr:row>53</xdr:row>
      <xdr:rowOff>0</xdr:rowOff>
    </xdr:from>
    <xdr:to>
      <xdr:col>12</xdr:col>
      <xdr:colOff>0</xdr:colOff>
      <xdr:row>91</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9029700" y="20955000"/>
          <a:ext cx="7010400" cy="11417300"/>
        </a:xfrm>
        <a:prstGeom prst="rect">
          <a:avLst/>
        </a:prstGeom>
        <a:solidFill>
          <a:schemeClr val="accent5">
            <a:lumMod val="20000"/>
            <a:lumOff val="80000"/>
          </a:schemeClr>
        </a:solidFill>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pt-BR" sz="1100">
              <a:solidFill>
                <a:schemeClr val="dk1"/>
              </a:solidFill>
              <a:effectLst/>
              <a:latin typeface="+mn-lt"/>
              <a:ea typeface="+mn-ea"/>
              <a:cs typeface="+mn-cs"/>
            </a:rPr>
            <a:t>Espera-se que as empresas nomeiem um gestor sênior representante que, independentemente de outras responsabilidades, atue como um gestor responsável por garantir que a empresa honre seu compromisso relacionado à sustentabilidade social, conformidade/ética empresarial e sustentabilidade ambiental. A empresa também deve determinar responsabilidades claras (em termos de dedicação de tempo) dos representantes designados à respectiva função, com documentação adequada (p. ex. descrição do cargo). </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Para empresas que se enquadrem no escopo da Lei Alemã de Devida Diligência da Cadeia de Suprimentos (LkSG), a pessoa oficial responsável pela sustentabilidade social também será considerada responsável por tópicos relacionados a direitos humanos exigidos pela legislação. </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As informações de contato que você fornecer em resposta a essa pergunta não serão usadas sem aviso prévio. Inicialmente, as perguntas serão direcionadas à pessoa que estiver respondendo a este Questionário de Avaliação de Sustentabilidade.</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A </a:t>
          </a:r>
          <a:r>
            <a:rPr lang="pt-BR" sz="1100" b="1">
              <a:solidFill>
                <a:schemeClr val="dk1"/>
              </a:solidFill>
              <a:effectLst/>
              <a:latin typeface="+mn-lt"/>
              <a:ea typeface="+mn-ea"/>
              <a:cs typeface="+mn-cs"/>
            </a:rPr>
            <a:t>sustentabilidade social</a:t>
          </a:r>
          <a:r>
            <a:rPr lang="pt-BR" sz="1100">
              <a:solidFill>
                <a:schemeClr val="dk1"/>
              </a:solidFill>
              <a:effectLst/>
              <a:latin typeface="+mn-lt"/>
              <a:ea typeface="+mn-ea"/>
              <a:cs typeface="+mn-cs"/>
            </a:rPr>
            <a:t> está relacionada as práticas que contribuem para a qualidade de vida de funcionários e comunidades que poderiam ser afetadas pelas operações da empresa. As empresas devem respeitar os direitos humanos dos trabalhadores e tratar todas as pessoas com dignidade, conforme reconhecido pela comunidade internacional. Os exemplos de tópicos sociais a serem abordados incluem não discriminação, liberdade de associação, saúde e segurança. (Ver Secção B - Condições de Trabalho e Direitos Humanos)</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A </a:t>
          </a:r>
          <a:r>
            <a:rPr lang="pt-BR" sz="1100" b="1">
              <a:solidFill>
                <a:schemeClr val="dk1"/>
              </a:solidFill>
              <a:effectLst/>
              <a:latin typeface="+mn-lt"/>
              <a:ea typeface="+mn-ea"/>
              <a:cs typeface="+mn-cs"/>
            </a:rPr>
            <a:t>conformidade</a:t>
          </a:r>
          <a:r>
            <a:rPr lang="pt-BR" sz="1100">
              <a:solidFill>
                <a:schemeClr val="dk1"/>
              </a:solidFill>
              <a:effectLst/>
              <a:latin typeface="+mn-lt"/>
              <a:ea typeface="+mn-ea"/>
              <a:cs typeface="+mn-cs"/>
            </a:rPr>
            <a:t> se relaciona aos princípios que guiam a conduta empresarial em suas relações com seus parceiros comerciais e clientes. Espera-se que as empresas mantenham os mais altos padrões de integridade e operem honestamente e equitativa em toda a cadeia de suprimentos, em conformidade com as leis locais. </a:t>
          </a:r>
          <a:r>
            <a:rPr lang="pt-PT" sz="1100">
              <a:solidFill>
                <a:schemeClr val="dk1"/>
              </a:solidFill>
              <a:effectLst/>
              <a:latin typeface="+mn-lt"/>
              <a:ea typeface="+mn-ea"/>
              <a:cs typeface="+mn-cs"/>
            </a:rPr>
            <a:t>Os exemplos de prática comercial antiética incluem corrupção, concorrência desleal, conflitos de interesses.</a:t>
          </a:r>
          <a:r>
            <a:rPr lang="pt-PT" sz="1100" b="1">
              <a:solidFill>
                <a:schemeClr val="dk1"/>
              </a:solidFill>
              <a:effectLst/>
              <a:latin typeface="+mn-lt"/>
              <a:ea typeface="+mn-ea"/>
              <a:cs typeface="+mn-cs"/>
            </a:rPr>
            <a:t> </a:t>
          </a:r>
          <a:r>
            <a:rPr lang="pt-PT" sz="1100">
              <a:solidFill>
                <a:schemeClr val="dk1"/>
              </a:solidFill>
              <a:effectLst/>
              <a:latin typeface="+mn-lt"/>
              <a:ea typeface="+mn-ea"/>
              <a:cs typeface="+mn-cs"/>
            </a:rPr>
            <a:t>(Ver Secção C - Ética Empresarial)</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A </a:t>
          </a:r>
          <a:r>
            <a:rPr lang="pt-BR" sz="1100" b="1">
              <a:solidFill>
                <a:schemeClr val="dk1"/>
              </a:solidFill>
              <a:effectLst/>
              <a:latin typeface="+mn-lt"/>
              <a:ea typeface="+mn-ea"/>
              <a:cs typeface="+mn-cs"/>
            </a:rPr>
            <a:t>sustentabilidade ambiental</a:t>
          </a:r>
          <a:r>
            <a:rPr lang="pt-BR" sz="1100">
              <a:solidFill>
                <a:schemeClr val="dk1"/>
              </a:solidFill>
              <a:effectLst/>
              <a:latin typeface="+mn-lt"/>
              <a:ea typeface="+mn-ea"/>
              <a:cs typeface="+mn-cs"/>
            </a:rPr>
            <a:t> se relaciona às práticas que contribuem para a qualidade do meio ambiente a longo prazo. É esperado que as empresas promovam uma abordagem proativa à responsabilidade ambiental, protegendo o meio ambiente, preservando os recursos naturais e reduzindo a pegada ambiental de sua produção, de seus produtos e seus serviços durante todo o seu ciclo de vida. Os exemplos de práticas corporativas incluem emissões de gases de efeito estufa, programas de redução de resíduos</a:t>
          </a:r>
          <a:r>
            <a:rPr lang="pt-BR" sz="1100" b="1">
              <a:solidFill>
                <a:schemeClr val="dk1"/>
              </a:solidFill>
              <a:effectLst/>
              <a:latin typeface="+mn-lt"/>
              <a:ea typeface="+mn-ea"/>
              <a:cs typeface="+mn-cs"/>
            </a:rPr>
            <a:t>. </a:t>
          </a:r>
          <a:r>
            <a:rPr lang="pt-PT" sz="1100">
              <a:solidFill>
                <a:schemeClr val="dk1"/>
              </a:solidFill>
              <a:effectLst/>
              <a:latin typeface="+mn-lt"/>
              <a:ea typeface="+mn-ea"/>
              <a:cs typeface="+mn-cs"/>
            </a:rPr>
            <a:t>(Ver Secção D - Ambiente)</a:t>
          </a:r>
          <a:endParaRPr lang="en-BE" sz="1100">
            <a:solidFill>
              <a:schemeClr val="dk1"/>
            </a:solidFill>
            <a:effectLst/>
            <a:latin typeface="+mn-lt"/>
            <a:ea typeface="+mn-ea"/>
            <a:cs typeface="+mn-cs"/>
          </a:endParaRPr>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pPr marL="0"/>
          <a:r>
            <a:rPr lang="pt-PT" sz="1100">
              <a:effectLst/>
              <a:latin typeface="Frutiger LT 47 LightCn"/>
              <a:ea typeface="Lucida Sans Unicode" panose="020B0602030504020204" pitchFamily="34" charset="0"/>
            </a:rPr>
            <a:t>As empresas se beneficiam significativamente com a nomeação de um diretor de direitos humanos (HRO) ou cargo similar, com a tarefa de monitorar os riscos de sustentabilidade e/ou direitos humanos. Essa tarefa é melhor executada se mantida estritamente separada da devida diligência operacional diária. Os seis critérios abaixo demonstram se este é o caso: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O HRO verifica regularmente a conformidade operacional com as políticas de direitos humanos e ambientais da empresa e os requisitos estatutários.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O HRO está disponível para todos os funcionários para aconselhamento sobre direitos humanos e questões ambientais.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O HRO pode realizar sugestões para ações corretivas em relação às violações identificadas, mas outros funcionários realizam a ação.</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O HRO se relaciona com a alta administração e propõe melhorias na gestão de risco.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O HRO reporta-se à alta administração, mas não está vinculado às instruções dos superiores (p.ex. o HRO é, por contrato, protegido contra demissão). </a:t>
          </a:r>
          <a:endParaRPr lang="en-BE" sz="1600">
            <a:effectLst/>
            <a:latin typeface="Lucida Sans Unicode" panose="020B0602030504020204" pitchFamily="34" charset="0"/>
            <a:ea typeface="Lucida Sans Unicode" panose="020B0602030504020204" pitchFamily="34" charset="0"/>
          </a:endParaRPr>
        </a:p>
        <a:p>
          <a:r>
            <a:rPr lang="pt-PT" sz="1100">
              <a:effectLst/>
              <a:latin typeface="Frutiger LT 47 LightCn"/>
              <a:ea typeface="Lucida Sans Unicode" panose="020B0602030504020204" pitchFamily="34" charset="0"/>
              <a:cs typeface="Lucida Sans Unicode" panose="020B0602030504020204" pitchFamily="34" charset="0"/>
            </a:rPr>
            <a:t>O HRO informa a alta administração, pelo menos uma vez por ano, sobre a posição de gerenciamento de risco.</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92</xdr:row>
          <xdr:rowOff>0</xdr:rowOff>
        </xdr:from>
        <xdr:to>
          <xdr:col>1</xdr:col>
          <xdr:colOff>904875</xdr:colOff>
          <xdr:row>93</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95</xdr:row>
          <xdr:rowOff>0</xdr:rowOff>
        </xdr:from>
        <xdr:to>
          <xdr:col>1</xdr:col>
          <xdr:colOff>904875</xdr:colOff>
          <xdr:row>95</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98</xdr:row>
          <xdr:rowOff>0</xdr:rowOff>
        </xdr:from>
        <xdr:to>
          <xdr:col>1</xdr:col>
          <xdr:colOff>904875</xdr:colOff>
          <xdr:row>99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101</xdr:row>
          <xdr:rowOff>0</xdr:rowOff>
        </xdr:from>
        <xdr:to>
          <xdr:col>1</xdr:col>
          <xdr:colOff>904875</xdr:colOff>
          <xdr:row>102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6</xdr:col>
      <xdr:colOff>203200</xdr:colOff>
      <xdr:row>24</xdr:row>
      <xdr:rowOff>0</xdr:rowOff>
    </xdr:from>
    <xdr:to>
      <xdr:col>6</xdr:col>
      <xdr:colOff>1130300</xdr:colOff>
      <xdr:row>24</xdr:row>
      <xdr:rowOff>0</xdr:rowOff>
    </xdr:to>
    <xdr:pic>
      <xdr:nvPicPr>
        <xdr:cNvPr id="1025" name="CheckBox1" descr="Yes">
          <a:extLst>
            <a:ext uri="{FF2B5EF4-FFF2-40B4-BE49-F238E27FC236}">
              <a16:creationId xmlns:a16="http://schemas.microsoft.com/office/drawing/2014/main" id="{00000000-0008-0000-0000-000001040000}"/>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2600" y="9372600"/>
          <a:ext cx="4699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7</xdr:col>
      <xdr:colOff>406400</xdr:colOff>
      <xdr:row>24</xdr:row>
      <xdr:rowOff>0</xdr:rowOff>
    </xdr:from>
    <xdr:to>
      <xdr:col>7</xdr:col>
      <xdr:colOff>1778000</xdr:colOff>
      <xdr:row>24</xdr:row>
      <xdr:rowOff>0</xdr:rowOff>
    </xdr:to>
    <xdr:pic>
      <xdr:nvPicPr>
        <xdr:cNvPr id="1026" name="CheckBox2" descr="NO">
          <a:extLst>
            <a:ext uri="{FF2B5EF4-FFF2-40B4-BE49-F238E27FC236}">
              <a16:creationId xmlns:a16="http://schemas.microsoft.com/office/drawing/2014/main" id="{00000000-0008-0000-0000-000002040000}"/>
            </a:ext>
          </a:extLst>
        </xdr:cNvPr>
        <xdr:cNvPicPr preferRelativeResize="0">
          <a:picLocks noChangeAspect="1"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68900" y="9372600"/>
          <a:ext cx="266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oneCell">
        <xdr:from>
          <xdr:col>1</xdr:col>
          <xdr:colOff>66675</xdr:colOff>
          <xdr:row>111</xdr:row>
          <xdr:rowOff>28575</xdr:rowOff>
        </xdr:from>
        <xdr:to>
          <xdr:col>1</xdr:col>
          <xdr:colOff>904875</xdr:colOff>
          <xdr:row>112</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112</xdr:row>
          <xdr:rowOff>0</xdr:rowOff>
        </xdr:from>
        <xdr:to>
          <xdr:col>1</xdr:col>
          <xdr:colOff>904875</xdr:colOff>
          <xdr:row>112</xdr:row>
          <xdr:rowOff>304800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113</xdr:row>
          <xdr:rowOff>0</xdr:rowOff>
        </xdr:from>
        <xdr:to>
          <xdr:col>1</xdr:col>
          <xdr:colOff>904875</xdr:colOff>
          <xdr:row>114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114</xdr:row>
          <xdr:rowOff>0</xdr:rowOff>
        </xdr:from>
        <xdr:to>
          <xdr:col>1</xdr:col>
          <xdr:colOff>904875</xdr:colOff>
          <xdr:row>115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117</xdr:row>
          <xdr:rowOff>28575</xdr:rowOff>
        </xdr:from>
        <xdr:to>
          <xdr:col>1</xdr:col>
          <xdr:colOff>904875</xdr:colOff>
          <xdr:row>118</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118</xdr:row>
          <xdr:rowOff>28575</xdr:rowOff>
        </xdr:from>
        <xdr:to>
          <xdr:col>1</xdr:col>
          <xdr:colOff>904875</xdr:colOff>
          <xdr:row>118</xdr:row>
          <xdr:rowOff>314325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119</xdr:row>
          <xdr:rowOff>28575</xdr:rowOff>
        </xdr:from>
        <xdr:to>
          <xdr:col>1</xdr:col>
          <xdr:colOff>904875</xdr:colOff>
          <xdr:row>120</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120</xdr:row>
          <xdr:rowOff>28575</xdr:rowOff>
        </xdr:from>
        <xdr:to>
          <xdr:col>1</xdr:col>
          <xdr:colOff>904875</xdr:colOff>
          <xdr:row>121</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126</xdr:row>
          <xdr:rowOff>0</xdr:rowOff>
        </xdr:from>
        <xdr:to>
          <xdr:col>1</xdr:col>
          <xdr:colOff>885825</xdr:colOff>
          <xdr:row>127</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-1</xdr:colOff>
      <xdr:row>91</xdr:row>
      <xdr:rowOff>7939</xdr:rowOff>
    </xdr:from>
    <xdr:to>
      <xdr:col>12</xdr:col>
      <xdr:colOff>3402</xdr:colOff>
      <xdr:row>128</xdr:row>
      <xdr:rowOff>11442</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9128759" y="27363739"/>
          <a:ext cx="7029043" cy="1246982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pPr marL="0"/>
          <a:r>
            <a:rPr lang="pt-PT" sz="1100">
              <a:effectLst/>
              <a:latin typeface="Frutiger LT 47 LightCn"/>
              <a:ea typeface="Lucida Sans Unicode" panose="020B0602030504020204" pitchFamily="34" charset="0"/>
            </a:rPr>
            <a:t>Exemplos de relatórios de RSE/Sustentabilidade, alinhados as normas e estruturas internacionalmente reconhecidos são: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GB" sz="1100">
              <a:effectLst/>
              <a:latin typeface="Frutiger LT 47 LightCn"/>
              <a:ea typeface="Lucida Sans Unicode" panose="020B0602030504020204" pitchFamily="34" charset="0"/>
            </a:rPr>
            <a:t>GRI (GRI's Sustainability Reporting Standards)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ISO 26000 Orientação sobre Responsabilidade Social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Conselho de Padrões de Divulgação Climática (CDP-CDSB) Pacto Global das Nações Unidas - Comunicação sobre o Progresso (UNGC-COP)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AFAQ 26000 Desenvolvimento Sustentável </a:t>
          </a:r>
          <a:endParaRPr lang="en-BE" sz="1600">
            <a:effectLst/>
            <a:latin typeface="Lucida Sans Unicode" panose="020B0602030504020204" pitchFamily="34" charset="0"/>
            <a:ea typeface="Lucida Sans Unicode" panose="020B0602030504020204" pitchFamily="34" charset="0"/>
          </a:endParaRPr>
        </a:p>
        <a:p>
          <a:pPr marL="457200"/>
          <a:r>
            <a:rPr lang="pt-PT"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pPr marL="0"/>
          <a:r>
            <a:rPr lang="pt-PT" sz="1100">
              <a:effectLst/>
              <a:latin typeface="Frutiger LT 47 LightCn"/>
              <a:ea typeface="Lucida Sans Unicode" panose="020B0602030504020204" pitchFamily="34" charset="0"/>
            </a:rPr>
            <a:t>Atenção: Não inclua um link da web - faça o upload de uma cópia do relatório</a:t>
          </a:r>
          <a:endParaRPr lang="en-BE" sz="1600">
            <a:effectLst/>
            <a:latin typeface="Lucida Sans Unicode" panose="020B0602030504020204" pitchFamily="34" charset="0"/>
            <a:ea typeface="Lucida Sans Unicode" panose="020B0602030504020204" pitchFamily="34" charset="0"/>
          </a:endParaRPr>
        </a:p>
        <a:p>
          <a:r>
            <a:rPr lang="pt-PT"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pt-PT" sz="1100">
              <a:effectLst/>
              <a:latin typeface="Frutiger LT 47 LightCn"/>
              <a:ea typeface="Lucida Sans Unicode" panose="020B0602030504020204" pitchFamily="34" charset="0"/>
              <a:cs typeface="Lucida Sans Unicode" panose="020B0602030504020204" pitchFamily="34" charset="0"/>
            </a:rPr>
            <a:t>Na União Europeia (UE), a Diretiva da UE sobre a divulgação de informações não financeiras e de diversidade </a:t>
          </a:r>
          <a:r>
            <a:rPr lang="pt-PT" sz="1100" u="sng">
              <a:solidFill>
                <a:srgbClr val="0563C1"/>
              </a:solidFill>
              <a:effectLst/>
              <a:latin typeface="Frutiger LT 47 LightCn"/>
              <a:ea typeface="Lucida Sans Unicode" panose="020B0602030504020204" pitchFamily="34" charset="0"/>
              <a:hlinkClick xmlns:r="http://schemas.openxmlformats.org/officeDocument/2006/relationships" r:id="">
                <a:extLst>
                  <a:ext uri="{A12FA001-AC4F-418D-AE19-62706E023703}">
                    <ahyp:hlinkClr xmlns:ahyp="http://schemas.microsoft.com/office/drawing/2018/hyperlinkcolor" val="tx"/>
                  </a:ext>
                </a:extLst>
              </a:hlinkClick>
            </a:rPr>
            <a:t>Directive 2014/95/UE</a:t>
          </a:r>
          <a:r>
            <a:rPr lang="pt-PT" sz="1100">
              <a:effectLst/>
              <a:latin typeface="Frutiger LT 47 LightCn"/>
              <a:ea typeface="Lucida Sans Unicode" panose="020B0602030504020204" pitchFamily="34" charset="0"/>
              <a:cs typeface="Lucida Sans Unicode" panose="020B0602030504020204" pitchFamily="34" charset="0"/>
            </a:rPr>
            <a:t> estabelece as regras sobre divulgação de informações não financeiras e de diversidade por grandes empresas. Posteriormente, a Diretiva foi transposta para a legislação nacional dos Estados-Membros da UE com algumas diferenças de </a:t>
          </a:r>
          <a:r>
            <a:rPr lang="pt-PT" sz="1100" u="sng">
              <a:solidFill>
                <a:srgbClr val="0563C1"/>
              </a:solidFill>
              <a:effectLst/>
              <a:latin typeface="Frutiger LT 47 LightCn"/>
              <a:ea typeface="Lucida Sans Unicode" panose="020B0602030504020204" pitchFamily="34" charset="0"/>
              <a:hlinkClick xmlns:r="http://schemas.openxmlformats.org/officeDocument/2006/relationships" r:id="">
                <a:extLst>
                  <a:ext uri="{A12FA001-AC4F-418D-AE19-62706E023703}">
                    <ahyp:hlinkClr xmlns:ahyp="http://schemas.microsoft.com/office/drawing/2018/hyperlinkcolor" val="tx"/>
                  </a:ext>
                </a:extLst>
              </a:hlinkClick>
            </a:rPr>
            <a:t>implementações entre países</a:t>
          </a:r>
          <a:r>
            <a:rPr lang="pt-PT" sz="1100">
              <a:effectLst/>
              <a:latin typeface="Frutiger LT 47 LightCn"/>
              <a:ea typeface="Lucida Sans Unicode" panose="020B0602030504020204" pitchFamily="34" charset="0"/>
              <a:cs typeface="Lucida Sans Unicode" panose="020B0602030504020204" pitchFamily="34" charset="0"/>
            </a:rPr>
            <a:t>.</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129</xdr:row>
          <xdr:rowOff>0</xdr:rowOff>
        </xdr:from>
        <xdr:to>
          <xdr:col>1</xdr:col>
          <xdr:colOff>876300</xdr:colOff>
          <xdr:row>130</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132</xdr:row>
          <xdr:rowOff>0</xdr:rowOff>
        </xdr:from>
        <xdr:to>
          <xdr:col>1</xdr:col>
          <xdr:colOff>876300</xdr:colOff>
          <xdr:row>133</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135</xdr:row>
          <xdr:rowOff>0</xdr:rowOff>
        </xdr:from>
        <xdr:to>
          <xdr:col>1</xdr:col>
          <xdr:colOff>876300</xdr:colOff>
          <xdr:row>136</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138</xdr:row>
          <xdr:rowOff>0</xdr:rowOff>
        </xdr:from>
        <xdr:to>
          <xdr:col>1</xdr:col>
          <xdr:colOff>876300</xdr:colOff>
          <xdr:row>139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141</xdr:row>
          <xdr:rowOff>0</xdr:rowOff>
        </xdr:from>
        <xdr:to>
          <xdr:col>1</xdr:col>
          <xdr:colOff>876300</xdr:colOff>
          <xdr:row>142</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5071</xdr:colOff>
      <xdr:row>127</xdr:row>
      <xdr:rowOff>291577</xdr:rowOff>
    </xdr:from>
    <xdr:to>
      <xdr:col>12</xdr:col>
      <xdr:colOff>4513</xdr:colOff>
      <xdr:row>143</xdr:row>
      <xdr:rowOff>1</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025632" y="39531016"/>
          <a:ext cx="4675890" cy="464599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pt-PT" sz="1100">
              <a:solidFill>
                <a:schemeClr val="dk1"/>
              </a:solidFill>
              <a:effectLst/>
              <a:latin typeface="+mn-lt"/>
              <a:ea typeface="+mn-ea"/>
              <a:cs typeface="+mn-cs"/>
            </a:rPr>
            <a:t>Um código de conduta é um conjunto de regras que descrevem as responsabilidades ou práticas próprias por um indivíduo (funcionário) e organização. Deve abordar aspectos sociais, éticos e ambientais.</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144</xdr:row>
          <xdr:rowOff>0</xdr:rowOff>
        </xdr:from>
        <xdr:to>
          <xdr:col>3</xdr:col>
          <xdr:colOff>142875</xdr:colOff>
          <xdr:row>145</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147</xdr:row>
          <xdr:rowOff>0</xdr:rowOff>
        </xdr:from>
        <xdr:to>
          <xdr:col>3</xdr:col>
          <xdr:colOff>142875</xdr:colOff>
          <xdr:row>148</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0</xdr:rowOff>
        </xdr:from>
        <xdr:to>
          <xdr:col>2</xdr:col>
          <xdr:colOff>66675</xdr:colOff>
          <xdr:row>150</xdr:row>
          <xdr:rowOff>314325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153</xdr:row>
          <xdr:rowOff>0</xdr:rowOff>
        </xdr:from>
        <xdr:to>
          <xdr:col>2</xdr:col>
          <xdr:colOff>66675</xdr:colOff>
          <xdr:row>153</xdr:row>
          <xdr:rowOff>314325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154</xdr:row>
          <xdr:rowOff>0</xdr:rowOff>
        </xdr:from>
        <xdr:to>
          <xdr:col>2</xdr:col>
          <xdr:colOff>66675</xdr:colOff>
          <xdr:row>154</xdr:row>
          <xdr:rowOff>314325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155</xdr:row>
          <xdr:rowOff>0</xdr:rowOff>
        </xdr:from>
        <xdr:to>
          <xdr:col>2</xdr:col>
          <xdr:colOff>66675</xdr:colOff>
          <xdr:row>155</xdr:row>
          <xdr:rowOff>314325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156</xdr:row>
          <xdr:rowOff>0</xdr:rowOff>
        </xdr:from>
        <xdr:to>
          <xdr:col>2</xdr:col>
          <xdr:colOff>66675</xdr:colOff>
          <xdr:row>157</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157</xdr:row>
          <xdr:rowOff>0</xdr:rowOff>
        </xdr:from>
        <xdr:to>
          <xdr:col>2</xdr:col>
          <xdr:colOff>66675</xdr:colOff>
          <xdr:row>158</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158</xdr:row>
          <xdr:rowOff>0</xdr:rowOff>
        </xdr:from>
        <xdr:to>
          <xdr:col>2</xdr:col>
          <xdr:colOff>66675</xdr:colOff>
          <xdr:row>159</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159</xdr:row>
          <xdr:rowOff>0</xdr:rowOff>
        </xdr:from>
        <xdr:to>
          <xdr:col>2</xdr:col>
          <xdr:colOff>66675</xdr:colOff>
          <xdr:row>160</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160</xdr:row>
          <xdr:rowOff>0</xdr:rowOff>
        </xdr:from>
        <xdr:to>
          <xdr:col>2</xdr:col>
          <xdr:colOff>66675</xdr:colOff>
          <xdr:row>161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161</xdr:row>
          <xdr:rowOff>0</xdr:rowOff>
        </xdr:from>
        <xdr:to>
          <xdr:col>2</xdr:col>
          <xdr:colOff>66675</xdr:colOff>
          <xdr:row>162</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162</xdr:row>
          <xdr:rowOff>0</xdr:rowOff>
        </xdr:from>
        <xdr:to>
          <xdr:col>2</xdr:col>
          <xdr:colOff>66675</xdr:colOff>
          <xdr:row>163</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0</xdr:rowOff>
        </xdr:from>
        <xdr:to>
          <xdr:col>2</xdr:col>
          <xdr:colOff>66675</xdr:colOff>
          <xdr:row>164</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0</xdr:rowOff>
        </xdr:from>
        <xdr:to>
          <xdr:col>2</xdr:col>
          <xdr:colOff>66675</xdr:colOff>
          <xdr:row>167</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167</xdr:row>
          <xdr:rowOff>0</xdr:rowOff>
        </xdr:from>
        <xdr:to>
          <xdr:col>2</xdr:col>
          <xdr:colOff>66675</xdr:colOff>
          <xdr:row>168</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168</xdr:row>
          <xdr:rowOff>0</xdr:rowOff>
        </xdr:from>
        <xdr:to>
          <xdr:col>2</xdr:col>
          <xdr:colOff>66675</xdr:colOff>
          <xdr:row>169</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171</xdr:row>
          <xdr:rowOff>0</xdr:rowOff>
        </xdr:from>
        <xdr:to>
          <xdr:col>2</xdr:col>
          <xdr:colOff>66675</xdr:colOff>
          <xdr:row>172</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172</xdr:row>
          <xdr:rowOff>0</xdr:rowOff>
        </xdr:from>
        <xdr:to>
          <xdr:col>2</xdr:col>
          <xdr:colOff>66675</xdr:colOff>
          <xdr:row>173</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173</xdr:row>
          <xdr:rowOff>0</xdr:rowOff>
        </xdr:from>
        <xdr:to>
          <xdr:col>2</xdr:col>
          <xdr:colOff>66675</xdr:colOff>
          <xdr:row>174</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173</xdr:row>
          <xdr:rowOff>0</xdr:rowOff>
        </xdr:from>
        <xdr:to>
          <xdr:col>2</xdr:col>
          <xdr:colOff>66675</xdr:colOff>
          <xdr:row>174</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176</xdr:row>
          <xdr:rowOff>0</xdr:rowOff>
        </xdr:from>
        <xdr:to>
          <xdr:col>2</xdr:col>
          <xdr:colOff>66675</xdr:colOff>
          <xdr:row>177</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177</xdr:row>
          <xdr:rowOff>0</xdr:rowOff>
        </xdr:from>
        <xdr:to>
          <xdr:col>2</xdr:col>
          <xdr:colOff>66675</xdr:colOff>
          <xdr:row>178</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178</xdr:row>
          <xdr:rowOff>0</xdr:rowOff>
        </xdr:from>
        <xdr:to>
          <xdr:col>3</xdr:col>
          <xdr:colOff>142875</xdr:colOff>
          <xdr:row>179</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179</xdr:row>
          <xdr:rowOff>0</xdr:rowOff>
        </xdr:from>
        <xdr:to>
          <xdr:col>3</xdr:col>
          <xdr:colOff>142875</xdr:colOff>
          <xdr:row>180</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180</xdr:row>
          <xdr:rowOff>0</xdr:rowOff>
        </xdr:from>
        <xdr:to>
          <xdr:col>3</xdr:col>
          <xdr:colOff>142875</xdr:colOff>
          <xdr:row>181</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181</xdr:row>
          <xdr:rowOff>0</xdr:rowOff>
        </xdr:from>
        <xdr:to>
          <xdr:col>3</xdr:col>
          <xdr:colOff>142875</xdr:colOff>
          <xdr:row>182</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182</xdr:row>
          <xdr:rowOff>0</xdr:rowOff>
        </xdr:from>
        <xdr:to>
          <xdr:col>2</xdr:col>
          <xdr:colOff>66675</xdr:colOff>
          <xdr:row>183</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183</xdr:row>
          <xdr:rowOff>0</xdr:rowOff>
        </xdr:from>
        <xdr:to>
          <xdr:col>2</xdr:col>
          <xdr:colOff>66675</xdr:colOff>
          <xdr:row>184</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3645</xdr:colOff>
      <xdr:row>143</xdr:row>
      <xdr:rowOff>6746</xdr:rowOff>
    </xdr:from>
    <xdr:to>
      <xdr:col>12</xdr:col>
      <xdr:colOff>905</xdr:colOff>
      <xdr:row>185</xdr:row>
      <xdr:rowOff>0</xdr:rowOff>
    </xdr:to>
    <xdr:sp macro="" textlink="">
      <xdr:nvSpPr>
        <xdr:cNvPr id="9" name="TextBox 8">
          <a:hlinkClick xmlns:r="http://schemas.openxmlformats.org/officeDocument/2006/relationships" r:id="rId5"/>
          <a:extLst>
            <a:ext uri="{FF2B5EF4-FFF2-40B4-BE49-F238E27FC236}">
              <a16:creationId xmlns:a16="http://schemas.microsoft.com/office/drawing/2014/main" id="{00000000-0008-0000-0000-000009000000}"/>
            </a:ext>
          </a:extLst>
        </xdr:cNvPr>
        <xdr:cNvSpPr txBox="1"/>
      </xdr:nvSpPr>
      <xdr:spPr>
        <a:xfrm>
          <a:off x="9096845" y="43872546"/>
          <a:ext cx="4670860" cy="1462365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pt-PT" sz="1100">
              <a:solidFill>
                <a:srgbClr val="000000"/>
              </a:solidFill>
              <a:effectLst/>
              <a:latin typeface="Frutiger LT 47 LightCn"/>
              <a:ea typeface="Times New Roman" panose="02020603050405020304" pitchFamily="18" charset="0"/>
              <a:cs typeface="Calibri" panose="020F0502020204030204" pitchFamily="34" charset="0"/>
            </a:rPr>
            <a:t>De acordo com as </a:t>
          </a:r>
          <a:r>
            <a:rPr lang="pt-PT" sz="1100" u="sng">
              <a:solidFill>
                <a:srgbClr val="0563C1"/>
              </a:solidFill>
              <a:effectLst/>
              <a:latin typeface="Frutiger LT 47 LightCn"/>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ONU "Protect, Respect and Remedy" Framework,</a:t>
          </a:r>
          <a:r>
            <a:rPr lang="pt-PT" sz="1100">
              <a:solidFill>
                <a:srgbClr val="000000"/>
              </a:solidFill>
              <a:effectLst/>
              <a:latin typeface="Frutiger LT 47 LightCn"/>
              <a:ea typeface="Times New Roman" panose="02020603050405020304" pitchFamily="18" charset="0"/>
              <a:cs typeface="Calibri" panose="020F0502020204030204" pitchFamily="34" charset="0"/>
            </a:rPr>
            <a:t> empresas devem respeitar direitos humanos e providenciar uma solução se suas operações causam ou contribuem para os impactos diversos nos direitos humanos. Os mecanismos de queixas ao nível operacional, para aqueles potencialmente afetados pelas atividades da empresa, são recomendados como um processo eficaz através do qual as empresas permitem remediação.</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187</xdr:row>
          <xdr:rowOff>0</xdr:rowOff>
        </xdr:from>
        <xdr:to>
          <xdr:col>1</xdr:col>
          <xdr:colOff>866775</xdr:colOff>
          <xdr:row>188</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190</xdr:row>
          <xdr:rowOff>0</xdr:rowOff>
        </xdr:from>
        <xdr:to>
          <xdr:col>1</xdr:col>
          <xdr:colOff>866775</xdr:colOff>
          <xdr:row>191</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185</xdr:row>
      <xdr:rowOff>304084</xdr:rowOff>
    </xdr:from>
    <xdr:to>
      <xdr:col>12</xdr:col>
      <xdr:colOff>0</xdr:colOff>
      <xdr:row>253</xdr:row>
      <xdr:rowOff>0</xdr:rowOff>
    </xdr:to>
    <xdr:sp macro="" textlink="">
      <xdr:nvSpPr>
        <xdr:cNvPr id="10" name="TextBox 9">
          <a:hlinkClick xmlns:r="http://schemas.openxmlformats.org/officeDocument/2006/relationships" r:id="rId6"/>
          <a:extLst>
            <a:ext uri="{FF2B5EF4-FFF2-40B4-BE49-F238E27FC236}">
              <a16:creationId xmlns:a16="http://schemas.microsoft.com/office/drawing/2014/main" id="{00000000-0008-0000-0000-00000A000000}"/>
            </a:ext>
          </a:extLst>
        </xdr:cNvPr>
        <xdr:cNvSpPr txBox="1"/>
      </xdr:nvSpPr>
      <xdr:spPr>
        <a:xfrm>
          <a:off x="8775700" y="63042084"/>
          <a:ext cx="7023100" cy="2193784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pt-PT" sz="1100">
              <a:solidFill>
                <a:schemeClr val="dk1"/>
              </a:solidFill>
              <a:effectLst/>
              <a:latin typeface="+mn-lt"/>
              <a:ea typeface="+mn-ea"/>
              <a:cs typeface="+mn-cs"/>
            </a:rPr>
            <a:t>Uma política de direitos humanos e condições de trabalho é um documento formal, acordado pela alta administração, que demonstra o compromisso de uma empresa em tratar os funcionários e stakeholders mais amplos com dignidade, justiça e respeito. A política deve delinear a responsabilidade da empresa em respeitar e proteger os direitos humanos com base no cumprimento da lei e das diretrizes internacionais. No local de trabalho, os direitos humanos incluem o direito a um ambiente de trabalho seguro, o direito a uma remuneração justa e remuneração igual para trabalho igual, o direito de organizar e participar de negociações coletivas e o direito de ser protegido do trabalho forçado e do tráfico.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A lista apresentada refere-se aos </a:t>
          </a:r>
          <a:r>
            <a:rPr lang="pt-BR" sz="1100" u="sng">
              <a:solidFill>
                <a:schemeClr val="dk1"/>
              </a:solidFill>
              <a:effectLst/>
              <a:latin typeface="+mn-lt"/>
              <a:ea typeface="+mn-ea"/>
              <a:cs typeface="+mn-cs"/>
              <a:hlinkClick xmlns:r="http://schemas.openxmlformats.org/officeDocument/2006/relationships" r:id=""/>
            </a:rPr>
            <a:t>Princípios Orientadores da Sustentabilidade Automotiva Global</a:t>
          </a:r>
          <a:r>
            <a:rPr lang="pt-BR" sz="1100">
              <a:solidFill>
                <a:schemeClr val="dk1"/>
              </a:solidFill>
              <a:effectLst/>
              <a:latin typeface="+mn-lt"/>
              <a:ea typeface="+mn-ea"/>
              <a:cs typeface="+mn-cs"/>
            </a:rPr>
            <a:t>.</a:t>
          </a:r>
          <a:endParaRPr lang="en-BE" sz="1100">
            <a:solidFill>
              <a:schemeClr val="dk1"/>
            </a:solidFill>
            <a:effectLst/>
            <a:latin typeface="+mn-lt"/>
            <a:ea typeface="+mn-ea"/>
            <a:cs typeface="+mn-cs"/>
          </a:endParaRPr>
        </a:p>
        <a:p>
          <a:r>
            <a:rPr lang="pt-BR"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Os </a:t>
          </a:r>
          <a:r>
            <a:rPr lang="pt-PT" sz="1100" b="1">
              <a:solidFill>
                <a:schemeClr val="dk1"/>
              </a:solidFill>
              <a:effectLst/>
              <a:latin typeface="+mn-lt"/>
              <a:ea typeface="+mn-ea"/>
              <a:cs typeface="+mn-cs"/>
            </a:rPr>
            <a:t>direitos humanos</a:t>
          </a:r>
          <a:r>
            <a:rPr lang="pt-PT" sz="1100">
              <a:solidFill>
                <a:schemeClr val="dk1"/>
              </a:solidFill>
              <a:effectLst/>
              <a:latin typeface="+mn-lt"/>
              <a:ea typeface="+mn-ea"/>
              <a:cs typeface="+mn-cs"/>
            </a:rPr>
            <a:t> são os direitos a que temos direito simplesmente porque somos seres humanos. Eles representam as condições mínimas universalmente acordadas que permitem que todas as pessoas mantenham sua dignidade. Os direitos humanos são inerentes a todos nós, independentemente da nossa nacionalidade, local de residência, sexo, origem nacional ou étnica, cor, religião ou qualquer outro estatuto.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a:t>
          </a:r>
          <a:r>
            <a:rPr lang="pt-PT" sz="1100" u="sng">
              <a:solidFill>
                <a:schemeClr val="dk1"/>
              </a:solidFill>
              <a:effectLst/>
              <a:latin typeface="+mn-lt"/>
              <a:ea typeface="+mn-ea"/>
              <a:cs typeface="+mn-cs"/>
              <a:hlinkClick xmlns:r="http://schemas.openxmlformats.org/officeDocument/2006/relationships" r:id=""/>
            </a:rPr>
            <a:t>Declaração Universal de direitos Humanos</a:t>
          </a:r>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GB" sz="1100"/>
        </a:p>
        <a:p>
          <a:r>
            <a:rPr lang="pt-PT" sz="1100" b="1">
              <a:solidFill>
                <a:schemeClr val="dk1"/>
              </a:solidFill>
              <a:effectLst/>
              <a:latin typeface="+mn-lt"/>
              <a:ea typeface="+mn-ea"/>
              <a:cs typeface="+mn-cs"/>
            </a:rPr>
            <a:t>Trabalho infantil</a:t>
          </a:r>
          <a:r>
            <a:rPr lang="pt-PT" sz="1100">
              <a:solidFill>
                <a:schemeClr val="dk1"/>
              </a:solidFill>
              <a:effectLst/>
              <a:latin typeface="+mn-lt"/>
              <a:ea typeface="+mn-ea"/>
              <a:cs typeface="+mn-cs"/>
            </a:rPr>
            <a:t> refere-se à proibição de emprego de crianças abaixo da idade mínima legal para trabalhar. Além disso, espera-se que os fornecedores garantam que os trabalhadores legalmente jovens menores de 18 anos não trabalhem à noite ou horas extras e sejam protegidos contra condições de trabalho prejudiciais à sua saúde, segurança ou desenvolvimento, de acordo com a Convenção de Idade Mínima da OIT No. 138. O fornecedor deve garantir que o dever dos jovens trabalhadores não interfira em sua frequência escolar. O tempo total de trabalho diário dos trabalhadores jovens e a escolaridade não devem exceder 10 horas.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Carta dos Direitos Fundamentais da UE e OIT</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Salário e benefícios</a:t>
          </a:r>
          <a:r>
            <a:rPr lang="pt-PT" sz="1100">
              <a:solidFill>
                <a:schemeClr val="dk1"/>
              </a:solidFill>
              <a:effectLst/>
              <a:latin typeface="+mn-lt"/>
              <a:ea typeface="+mn-ea"/>
              <a:cs typeface="+mn-cs"/>
            </a:rPr>
            <a:t> refere-se ao salário mínimo, ou de base e quaisquer direitos adicionais a pagar direta ou indiretamente, em dinheiro ou em espécie, pelo empregador ao trabalhador e decorrentes do emprego do trabalhador. Os fornecedores devem oferecer aos seus trabalhadores uma remuneração de acordo com os regulamentos aplicáveis e as práticas predominantes do setor; tal remuneração deve ser adequada para cobrir as necessidades básicas e possibilitar um padrão de vida digno para os trabalhadores e suas famílias, o que inclui o respeito ao salário mínimo, compensação de horas extras, licença médica e benefícios determinados pelo governo.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OIT-UNGC e a Orientação Prática de Sustentabilidade Automotiva Global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Jornada de trabalho</a:t>
          </a:r>
          <a:r>
            <a:rPr lang="pt-PT" sz="1100">
              <a:solidFill>
                <a:schemeClr val="dk1"/>
              </a:solidFill>
              <a:effectLst/>
              <a:latin typeface="+mn-lt"/>
              <a:ea typeface="+mn-ea"/>
              <a:cs typeface="+mn-cs"/>
            </a:rPr>
            <a:t> refere-se a semana de trabalho regular que não deve exceder 48 horas. Uma semana de trabalho será 60 horas em situações de emergência, incluindo horas extras. Todas as horas extras serão voluntárias. Os funcionários devem ter um mínimo de um dia de folga a cada sete dias. As leis e regulamentos sobre o número máximo de horas de trabalho e folgas devem ser respeitadas.</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Iniciativa de Comércio Ético, baseada nas convenções da OIT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Escravidão moderna</a:t>
          </a:r>
          <a:r>
            <a:rPr lang="pt-PT" sz="1100">
              <a:solidFill>
                <a:schemeClr val="dk1"/>
              </a:solidFill>
              <a:effectLst/>
              <a:latin typeface="+mn-lt"/>
              <a:ea typeface="+mn-ea"/>
              <a:cs typeface="+mn-cs"/>
            </a:rPr>
            <a:t> refere-se a todo trabalho ou serviço exigido de qualquer pessoa sob a ameaça de qualquer penalidade e para o qual essa pessoa não se ofereceu voluntariamente. Exemplos incluem horas extras forçadas, retenção de documentos de identidade, bem como tráfico de pessoas. A escravidão moderna está prevista na Lei </a:t>
          </a:r>
          <a:r>
            <a:rPr lang="pt-PT" sz="1100" u="sng">
              <a:solidFill>
                <a:schemeClr val="dk1"/>
              </a:solidFill>
              <a:effectLst/>
              <a:latin typeface="+mn-lt"/>
              <a:ea typeface="+mn-ea"/>
              <a:cs typeface="+mn-cs"/>
              <a:hlinkClick xmlns:r="http://schemas.openxmlformats.org/officeDocument/2006/relationships" r:id=""/>
            </a:rPr>
            <a:t>2015 de escravidão moderna pelo</a:t>
          </a:r>
          <a:r>
            <a:rPr lang="pt-PT" sz="1100">
              <a:solidFill>
                <a:schemeClr val="dk1"/>
              </a:solidFill>
              <a:effectLst/>
              <a:latin typeface="+mn-lt"/>
              <a:ea typeface="+mn-ea"/>
              <a:cs typeface="+mn-cs"/>
            </a:rPr>
            <a:t> Parlamento do Reino Unido. Esta lei exige que as empresas, que atendam aos critérios identificados, publiquem uma "declaração de escravidão e tráfico humano" todos os anos, seis meses após o final do exercício financeiro da empresa.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Organização Internacional do Trabalho (OIT) e Arquivos Nacionais do Reino Unido</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Recrutamento ético </a:t>
          </a:r>
          <a:r>
            <a:rPr lang="pt-PT" sz="1100">
              <a:solidFill>
                <a:schemeClr val="dk1"/>
              </a:solidFill>
              <a:effectLst/>
              <a:latin typeface="+mn-lt"/>
              <a:ea typeface="+mn-ea"/>
              <a:cs typeface="+mn-cs"/>
            </a:rPr>
            <a:t>refere-se à contratação de</a:t>
          </a:r>
          <a:r>
            <a:rPr lang="pt-PT" sz="1100" b="1">
              <a:solidFill>
                <a:schemeClr val="dk1"/>
              </a:solidFill>
              <a:effectLst/>
              <a:latin typeface="+mn-lt"/>
              <a:ea typeface="+mn-ea"/>
              <a:cs typeface="+mn-cs"/>
            </a:rPr>
            <a:t> </a:t>
          </a:r>
          <a:r>
            <a:rPr lang="pt-PT" sz="1100">
              <a:solidFill>
                <a:schemeClr val="dk1"/>
              </a:solidFill>
              <a:effectLst/>
              <a:latin typeface="+mn-lt"/>
              <a:ea typeface="+mn-ea"/>
              <a:cs typeface="+mn-cs"/>
            </a:rPr>
            <a:t>trabalhadores de forma lícita, de acordo com as Normas Internacionais do Trabalho e de forma justa e transparente que respeite os direitos humanos. Exemplos de recrutamento antiético incluem enganar ou fraudar trabalhadores em potencial sobre a natureza do trabalho, pedir aos trabalhadores que paguem taxas de recrutamento e/ou confiscar, destruir, ocultar e/ou negar acesso a passaportes de trabalhadores e outros documentos de identidade emitidos pelo governo. Os trabalhadores devem receber uma notificação por escrito no início de sua contratação em um idioma bem entendido por eles, informando verdadeiramente e clara seus direitos e responsabilidades.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OIT e a Orientação Prática de Sustentabilidade Automotiva Global</a:t>
          </a:r>
        </a:p>
        <a:p>
          <a:endParaRPr lang="pt-PT" sz="1100">
            <a:solidFill>
              <a:schemeClr val="dk1"/>
            </a:solidFill>
            <a:effectLst/>
            <a:latin typeface="+mn-lt"/>
            <a:ea typeface="+mn-ea"/>
            <a:cs typeface="+mn-cs"/>
          </a:endParaRPr>
        </a:p>
        <a:p>
          <a:r>
            <a:rPr lang="pt-PT" sz="1100" b="1">
              <a:solidFill>
                <a:schemeClr val="dk1"/>
              </a:solidFill>
              <a:effectLst/>
              <a:latin typeface="+mn-lt"/>
              <a:ea typeface="+mn-ea"/>
              <a:cs typeface="+mn-cs"/>
            </a:rPr>
            <a:t>Liberdade de associação</a:t>
          </a:r>
          <a:r>
            <a:rPr lang="pt-PT" sz="1100">
              <a:solidFill>
                <a:schemeClr val="dk1"/>
              </a:solidFill>
              <a:effectLst/>
              <a:latin typeface="+mn-lt"/>
              <a:ea typeface="+mn-ea"/>
              <a:cs typeface="+mn-cs"/>
            </a:rPr>
            <a:t> refere-se ao direito à liberdade de reunião pacífica e à liberdade de associação em todos os níveis, em particular em questões políticas, sindicais e cívicas, o que implica o direito de todas as pessoas de formar e filiar-se em sindicatos para a proteção de seus interesses. Isso inclui a negociação coletiva, como um processo de negociações entre empregadores e um grupo de empregados, visando chegar a um acordo que regule as condições de trabalho.</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Carta dos Direitos Fundamentais da UE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Assédio</a:t>
          </a:r>
          <a:r>
            <a:rPr lang="pt-PT" sz="1100">
              <a:solidFill>
                <a:schemeClr val="dk1"/>
              </a:solidFill>
              <a:effectLst/>
              <a:latin typeface="+mn-lt"/>
              <a:ea typeface="+mn-ea"/>
              <a:cs typeface="+mn-cs"/>
            </a:rPr>
            <a:t> é definido como um tratamento severo e desumano - ou a ameaça de tal tratamento - incluindo qualquer assédio sexual, abuso sexual, punição corporal, coerção mental ou física, ou abuso verbal de trabalhadores.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Orientação Prática de Sustentabilidade Automotiva Global.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Não descriminação</a:t>
          </a:r>
          <a:r>
            <a:rPr lang="pt-PT" sz="1100">
              <a:solidFill>
                <a:schemeClr val="dk1"/>
              </a:solidFill>
              <a:effectLst/>
              <a:latin typeface="+mn-lt"/>
              <a:ea typeface="+mn-ea"/>
              <a:cs typeface="+mn-cs"/>
            </a:rPr>
            <a:t> é um princípio que exige a igualdade de tratamento de um indivíduo ou grupo, independentemente de suas características particulares, incluindo sexo, raça, cor, origem étnica ou social, características genéticas, idioma, religião ou crença, opinião política ou qualquer outra, pertencimento a uma minoria nacional, propriedade, nascimento, deficiência, idade ou orientação sexual. As empresas devem pagar igual remuneração por trabalho de igual valor não apenas em relação ao gênero, mas também a todas as outras bases potenciais de discriminação. No entanto, isso não proíbe o pagamento desigual devido a diferentes custos de vida locais.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Carta dos Direitos Fundamentais da UE</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Direto das mulheres</a:t>
          </a:r>
          <a:r>
            <a:rPr lang="pt-PT" sz="1100">
              <a:solidFill>
                <a:schemeClr val="dk1"/>
              </a:solidFill>
              <a:effectLst/>
              <a:latin typeface="+mn-lt"/>
              <a:ea typeface="+mn-ea"/>
              <a:cs typeface="+mn-cs"/>
            </a:rPr>
            <a:t> referem-se ao princípio de que as mulheres têm direito à igualdade política, econômica e social. A desigualdade de gênero sustenta problemas como oportunidades desiguais no emprego e remuneração desigual para o mesmo trabalho. Os esforços para o avanço das mulheres resultaram em várias declarações e convenções, das quais </a:t>
          </a:r>
          <a:r>
            <a:rPr lang="pt-PT" sz="1100" u="sng">
              <a:solidFill>
                <a:schemeClr val="dk1"/>
              </a:solidFill>
              <a:effectLst/>
              <a:latin typeface="+mn-lt"/>
              <a:ea typeface="+mn-ea"/>
              <a:cs typeface="+mn-cs"/>
              <a:hlinkClick xmlns:r="http://schemas.openxmlformats.org/officeDocument/2006/relationships" r:id=""/>
            </a:rPr>
            <a:t>a Convenção sobre a Eliminação de Todas as Formas de Discriminação contra as Mulheres</a:t>
          </a:r>
          <a:r>
            <a:rPr lang="pt-PT" sz="1100">
              <a:solidFill>
                <a:schemeClr val="dk1"/>
              </a:solidFill>
              <a:effectLst/>
              <a:latin typeface="+mn-lt"/>
              <a:ea typeface="+mn-ea"/>
              <a:cs typeface="+mn-cs"/>
            </a:rPr>
            <a:t> é o documento central. A Convenção afirma positivamente o princípio da igualdade ao exigir que os Estados Partes tomem "todas as medidas apropriadas, inclusive a legislação, para assegurar o pleno desenvolvimento e progresso das mulheres, com o propósito de garantir-lhes o exercício e gozo dos direitos humanos e liberdades fundamentais em base de igualdade com os homens" (artigo 3).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Convenção sobre a Eliminação de Todas as Formas de Discriminação contra as Mulheres e Orientação Prática de Sustentabilidade Automotiva Global</a:t>
          </a:r>
        </a:p>
        <a:p>
          <a:endParaRPr lang="pt-PT" sz="1100">
            <a:solidFill>
              <a:schemeClr val="dk1"/>
            </a:solidFill>
            <a:effectLst/>
            <a:latin typeface="+mn-lt"/>
            <a:ea typeface="+mn-ea"/>
            <a:cs typeface="+mn-cs"/>
          </a:endParaRPr>
        </a:p>
        <a:p>
          <a:r>
            <a:rPr lang="pt-PT" sz="1100" b="1">
              <a:solidFill>
                <a:schemeClr val="dk1"/>
              </a:solidFill>
              <a:effectLst/>
              <a:latin typeface="+mn-lt"/>
              <a:ea typeface="+mn-ea"/>
              <a:cs typeface="+mn-cs"/>
            </a:rPr>
            <a:t>Diversidade, equidade e inclusão</a:t>
          </a:r>
          <a:r>
            <a:rPr lang="pt-PT" sz="1100">
              <a:solidFill>
                <a:schemeClr val="dk1"/>
              </a:solidFill>
              <a:effectLst/>
              <a:latin typeface="+mn-lt"/>
              <a:ea typeface="+mn-ea"/>
              <a:cs typeface="+mn-cs"/>
            </a:rPr>
            <a:t> refere-se ao princípio de que as empresas devem desenvolver e promover culturas inclusivas onde a diversidade seja valorizada, celebrada e todos possam contribuir plenamente e atingir todo o seu potencial. As empresas devem incentivar a diversidade em todos os níveis de sua força de trabalho e liderança, incluindo conselhos de administração. Fonte: Orientação Prática de Sustentabilidade Automotiva Global</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Direitos das minorias e povos indígenas</a:t>
          </a:r>
          <a:r>
            <a:rPr lang="pt-PT" sz="1100">
              <a:solidFill>
                <a:schemeClr val="dk1"/>
              </a:solidFill>
              <a:effectLst/>
              <a:latin typeface="+mn-lt"/>
              <a:ea typeface="+mn-ea"/>
              <a:cs typeface="+mn-cs"/>
            </a:rPr>
            <a:t> referem-se ao respeito pelos direitos das comunidades locais a condições de vida dignas, educação, emprego, atividades sociais e o direito ao consentimento livre, prévio e informado (FPIC) para os empreendimentos que as afetam e as terras em que vivem, com particular consideração pela presença de grupos vulneráveis.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Orientação Prática de Sustentabilidade Automotiva Global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Direitos à terra, floresta, água e despejo compulsório</a:t>
          </a:r>
          <a:r>
            <a:rPr lang="pt-PT" sz="1100">
              <a:solidFill>
                <a:schemeClr val="dk1"/>
              </a:solidFill>
              <a:effectLst/>
              <a:latin typeface="+mn-lt"/>
              <a:ea typeface="+mn-ea"/>
              <a:cs typeface="+mn-cs"/>
            </a:rPr>
            <a:t> refere-se a evitar o despejo forçado e a privação de terras, florestas e águas na aquisição, desenvolvimento ou outro uso de terras, florestas e águas.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Orientação Prática de Sustentabilidade Automotiva Global</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Uso de forças de segurança privada ou públic</a:t>
          </a:r>
          <a:r>
            <a:rPr lang="pt-PT" sz="1100">
              <a:solidFill>
                <a:schemeClr val="dk1"/>
              </a:solidFill>
              <a:effectLst/>
              <a:latin typeface="+mn-lt"/>
              <a:ea typeface="+mn-ea"/>
              <a:cs typeface="+mn-cs"/>
            </a:rPr>
            <a:t>a refere-se à comissão ou utilização de forças de segurança privada ou pública para proteger o projeto empresarial se, por falta de treinamento ou controle por parte da empresa, o destacamento das forças de segurança pode levar a violações de direitos humanos. Fonte: Orientação Prática de Sustentabilidade Automotiva Global</a:t>
          </a:r>
          <a:endParaRPr lang="en-BE" sz="1100">
            <a:solidFill>
              <a:schemeClr val="dk1"/>
            </a:solidFill>
            <a:effectLst/>
            <a:latin typeface="+mn-lt"/>
            <a:ea typeface="+mn-ea"/>
            <a:cs typeface="+mn-cs"/>
          </a:endParaRP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193</xdr:row>
          <xdr:rowOff>0</xdr:rowOff>
        </xdr:from>
        <xdr:to>
          <xdr:col>2</xdr:col>
          <xdr:colOff>47625</xdr:colOff>
          <xdr:row>194</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194</xdr:row>
          <xdr:rowOff>0</xdr:rowOff>
        </xdr:from>
        <xdr:to>
          <xdr:col>2</xdr:col>
          <xdr:colOff>47625</xdr:colOff>
          <xdr:row>195</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195</xdr:row>
          <xdr:rowOff>0</xdr:rowOff>
        </xdr:from>
        <xdr:to>
          <xdr:col>2</xdr:col>
          <xdr:colOff>47625</xdr:colOff>
          <xdr:row>196</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196</xdr:row>
          <xdr:rowOff>0</xdr:rowOff>
        </xdr:from>
        <xdr:to>
          <xdr:col>2</xdr:col>
          <xdr:colOff>47625</xdr:colOff>
          <xdr:row>197</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197</xdr:row>
          <xdr:rowOff>0</xdr:rowOff>
        </xdr:from>
        <xdr:to>
          <xdr:col>2</xdr:col>
          <xdr:colOff>47625</xdr:colOff>
          <xdr:row>198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198</xdr:row>
          <xdr:rowOff>0</xdr:rowOff>
        </xdr:from>
        <xdr:to>
          <xdr:col>2</xdr:col>
          <xdr:colOff>47625</xdr:colOff>
          <xdr:row>199</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199</xdr:row>
          <xdr:rowOff>0</xdr:rowOff>
        </xdr:from>
        <xdr:to>
          <xdr:col>2</xdr:col>
          <xdr:colOff>47625</xdr:colOff>
          <xdr:row>200</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200</xdr:row>
          <xdr:rowOff>0</xdr:rowOff>
        </xdr:from>
        <xdr:to>
          <xdr:col>2</xdr:col>
          <xdr:colOff>47625</xdr:colOff>
          <xdr:row>201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201</xdr:row>
          <xdr:rowOff>0</xdr:rowOff>
        </xdr:from>
        <xdr:to>
          <xdr:col>2</xdr:col>
          <xdr:colOff>47625</xdr:colOff>
          <xdr:row>202</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202</xdr:row>
          <xdr:rowOff>0</xdr:rowOff>
        </xdr:from>
        <xdr:to>
          <xdr:col>2</xdr:col>
          <xdr:colOff>47625</xdr:colOff>
          <xdr:row>203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203</xdr:row>
          <xdr:rowOff>0</xdr:rowOff>
        </xdr:from>
        <xdr:to>
          <xdr:col>2</xdr:col>
          <xdr:colOff>47625</xdr:colOff>
          <xdr:row>204</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204</xdr:row>
          <xdr:rowOff>0</xdr:rowOff>
        </xdr:from>
        <xdr:to>
          <xdr:col>2</xdr:col>
          <xdr:colOff>47625</xdr:colOff>
          <xdr:row>205</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207</xdr:row>
          <xdr:rowOff>0</xdr:rowOff>
        </xdr:from>
        <xdr:to>
          <xdr:col>1</xdr:col>
          <xdr:colOff>866775</xdr:colOff>
          <xdr:row>208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210</xdr:row>
          <xdr:rowOff>0</xdr:rowOff>
        </xdr:from>
        <xdr:to>
          <xdr:col>1</xdr:col>
          <xdr:colOff>885825</xdr:colOff>
          <xdr:row>211</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213</xdr:row>
          <xdr:rowOff>0</xdr:rowOff>
        </xdr:from>
        <xdr:to>
          <xdr:col>1</xdr:col>
          <xdr:colOff>866775</xdr:colOff>
          <xdr:row>214</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254</xdr:row>
          <xdr:rowOff>0</xdr:rowOff>
        </xdr:from>
        <xdr:to>
          <xdr:col>2</xdr:col>
          <xdr:colOff>47625</xdr:colOff>
          <xdr:row>255</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262</xdr:row>
          <xdr:rowOff>0</xdr:rowOff>
        </xdr:from>
        <xdr:to>
          <xdr:col>2</xdr:col>
          <xdr:colOff>47625</xdr:colOff>
          <xdr:row>263</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270</xdr:row>
          <xdr:rowOff>0</xdr:rowOff>
        </xdr:from>
        <xdr:to>
          <xdr:col>2</xdr:col>
          <xdr:colOff>47625</xdr:colOff>
          <xdr:row>271</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273</xdr:row>
          <xdr:rowOff>0</xdr:rowOff>
        </xdr:from>
        <xdr:to>
          <xdr:col>2</xdr:col>
          <xdr:colOff>47625</xdr:colOff>
          <xdr:row>274</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253</xdr:row>
      <xdr:rowOff>0</xdr:rowOff>
    </xdr:from>
    <xdr:to>
      <xdr:col>12</xdr:col>
      <xdr:colOff>4664</xdr:colOff>
      <xdr:row>275</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8675077" y="82491385"/>
          <a:ext cx="4674356" cy="687753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rgbClr val="000000"/>
              </a:solidFill>
              <a:effectLst/>
              <a:latin typeface="Frutiger LT 47 LightCn"/>
              <a:ea typeface="Times New Roman" panose="02020603050405020304" pitchFamily="18" charset="0"/>
              <a:cs typeface="Calibri" panose="020F0502020204030204" pitchFamily="34" charset="0"/>
            </a:rPr>
            <a:t>Um sistema de gestão de direitos humanos e condições de trabalho (certificado ou não certificado) incluirá processos para controlar, gerenciar e melhorar os direitos humanos e as condições de trabalho em toda a atividade da empresa. Ter um sistema de gestão de direitos humanos e condições de trabalho ajuda a capacitar funcionários e comunidades e previne violações de direitos humanos. Também ajuda as empresas a gerenciar seus riscos e impactos eficazmente, bem como a antecipar e abordar possíveis problemas.</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Sistema de gestão de direitos humanos e condições de trabalho certificado internacionalmente reconhecido: Sistema de gestão social SA8000 </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Certificado de auditoria RSCI (rótulo COMPLETO/FULL)</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277</xdr:row>
          <xdr:rowOff>0</xdr:rowOff>
        </xdr:from>
        <xdr:to>
          <xdr:col>1</xdr:col>
          <xdr:colOff>866775</xdr:colOff>
          <xdr:row>278</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280</xdr:row>
          <xdr:rowOff>0</xdr:rowOff>
        </xdr:from>
        <xdr:to>
          <xdr:col>1</xdr:col>
          <xdr:colOff>866775</xdr:colOff>
          <xdr:row>281</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292</xdr:row>
          <xdr:rowOff>0</xdr:rowOff>
        </xdr:from>
        <xdr:to>
          <xdr:col>1</xdr:col>
          <xdr:colOff>866775</xdr:colOff>
          <xdr:row>293</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295</xdr:row>
          <xdr:rowOff>0</xdr:rowOff>
        </xdr:from>
        <xdr:to>
          <xdr:col>1</xdr:col>
          <xdr:colOff>885825</xdr:colOff>
          <xdr:row>296</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298</xdr:row>
          <xdr:rowOff>0</xdr:rowOff>
        </xdr:from>
        <xdr:to>
          <xdr:col>1</xdr:col>
          <xdr:colOff>866775</xdr:colOff>
          <xdr:row>299</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276</xdr:row>
      <xdr:rowOff>0</xdr:rowOff>
    </xdr:from>
    <xdr:to>
      <xdr:col>12</xdr:col>
      <xdr:colOff>4664</xdr:colOff>
      <xdr:row>300</xdr:row>
      <xdr:rowOff>15119</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784167" y="87010119"/>
          <a:ext cx="4676449" cy="757464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Saúde e segurança refere-se à ciência da antecipação, reconhecimento, avaliação e controle de perigos decorrentes do local de trabalho que possam prejudicar a saúde e o bem-estar dos trabalhadores, considerando um possível impacto nas comunidades vizinhas e no meio ambiente em geral. Fonte: OIT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Uma política de saúde e segurança é um documento formal, acordado pela alta administração, que demonstra o compromisso de uma empresa com os padrões relevantes de saúde e segurança. A política deve delinear a responsabilidade da empresa de operar em conformidade com a lei e as diretrizes internacionais. Uma política de saúde e segurança deve destacar o compromisso da gestão e dos funcionários para um local de trabalho saudável e seguro com um objetivo de 'zero acidentes'. É responsabilidade da administração fornecer recursos e organização suficientes para saúde e segurança e fazer avaliações e relatórios regulares de riscos para garantir a melhoria contínua do sistema. </a:t>
          </a:r>
          <a:endParaRPr lang="en-BE"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pPr marL="0"/>
          <a:r>
            <a:rPr lang="pt-PT" sz="1100">
              <a:solidFill>
                <a:srgbClr val="000000"/>
              </a:solidFill>
              <a:effectLst/>
              <a:latin typeface="Frutiger LT 47 LightCn"/>
              <a:ea typeface="Times New Roman" panose="02020603050405020304" pitchFamily="18" charset="0"/>
              <a:cs typeface="Calibri" panose="020F0502020204030204" pitchFamily="34" charset="0"/>
            </a:rPr>
            <a:t>O treinamento de saúde e segurança deve incluir o fornecimento de instruções claras aos funcionários sobre como garantir que eles executem as tarefas diárias com segurança e sem risco de danos à saúde. </a:t>
          </a:r>
          <a:endParaRPr lang="en-BE" sz="1600">
            <a:effectLst/>
            <a:latin typeface="Lucida Sans Unicode" panose="020B0602030504020204" pitchFamily="34" charset="0"/>
            <a:ea typeface="Lucida Sans Unicode" panose="020B0602030504020204" pitchFamily="34" charset="0"/>
          </a:endParaRPr>
        </a:p>
        <a:p>
          <a:pPr marL="457200"/>
          <a:r>
            <a:rPr lang="pt-PT"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pPr marL="0"/>
          <a:r>
            <a:rPr lang="pt-PT" sz="1100">
              <a:solidFill>
                <a:srgbClr val="000000"/>
              </a:solidFill>
              <a:effectLst/>
              <a:latin typeface="Frutiger LT 47 LightCn"/>
              <a:ea typeface="Times New Roman" panose="02020603050405020304" pitchFamily="18" charset="0"/>
              <a:cs typeface="Calibri" panose="020F0502020204030204" pitchFamily="34" charset="0"/>
            </a:rPr>
            <a:t>O treinamento pode abordar uma ou mais das áreas temáticas listadas abaixo: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Exercícios de evacuação de incêndio e treinamento de segurança contra incêndio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Treinamento sobre o uso de equipamentos de proteção individual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Treinamento sobre a política de saúde e segurança da empresa Inspeções do ambiente de trabalho</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Treinamento sobre o trabalho com materiais perigosos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Distribuição de materiais educativos sobre procedimentos de saúde e segurança </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Campanha de informação para trabalhadores sobre procedimentos de saúde e segurança específicos do local</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301</xdr:row>
          <xdr:rowOff>0</xdr:rowOff>
        </xdr:from>
        <xdr:to>
          <xdr:col>2</xdr:col>
          <xdr:colOff>47625</xdr:colOff>
          <xdr:row>301</xdr:row>
          <xdr:rowOff>304800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309</xdr:row>
          <xdr:rowOff>0</xdr:rowOff>
        </xdr:from>
        <xdr:to>
          <xdr:col>2</xdr:col>
          <xdr:colOff>47625</xdr:colOff>
          <xdr:row>310</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317</xdr:row>
          <xdr:rowOff>0</xdr:rowOff>
        </xdr:from>
        <xdr:to>
          <xdr:col>2</xdr:col>
          <xdr:colOff>47625</xdr:colOff>
          <xdr:row>318</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320</xdr:row>
          <xdr:rowOff>0</xdr:rowOff>
        </xdr:from>
        <xdr:to>
          <xdr:col>2</xdr:col>
          <xdr:colOff>47625</xdr:colOff>
          <xdr:row>321</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300</xdr:row>
      <xdr:rowOff>1</xdr:rowOff>
    </xdr:from>
    <xdr:to>
      <xdr:col>12</xdr:col>
      <xdr:colOff>4664</xdr:colOff>
      <xdr:row>321</xdr:row>
      <xdr:rowOff>287263</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784167" y="94569644"/>
          <a:ext cx="4676449" cy="542773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effectLst/>
              <a:latin typeface="Frutiger LT 47 LightCn"/>
              <a:ea typeface="Lucida Sans Unicode" panose="020B0602030504020204" pitchFamily="34" charset="0"/>
            </a:rPr>
            <a:t>Um sistema de gestão de saúde e segurança (certificado ou não certificado) incluirá processos para controlar, gerenciar e melhorar a saúde e a segurança em toda a atividade da empresa. Ter um sistema de gestão de saúde e segurança ajuda a capacitar os funcionários e previne incidentes e acidentes no local de trabalho. Também ajuda as empresas a gerenciar seus riscos e impactos eficazmente, bem como a antecipar e abordar possíveis problemas,</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Sistema de gestão de saúde e segurança certificado reconhecido internacionalmente: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ISO 45001</a:t>
          </a:r>
          <a:endParaRPr lang="en-BE" sz="1600">
            <a:effectLst/>
            <a:latin typeface="Lucida Sans Unicode" panose="020B0602030504020204" pitchFamily="34" charset="0"/>
            <a:ea typeface="Lucida Sans Unicode" panose="020B0602030504020204" pitchFamily="34" charset="0"/>
          </a:endParaRP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324</xdr:row>
          <xdr:rowOff>0</xdr:rowOff>
        </xdr:from>
        <xdr:to>
          <xdr:col>1</xdr:col>
          <xdr:colOff>885825</xdr:colOff>
          <xdr:row>325</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327</xdr:row>
          <xdr:rowOff>0</xdr:rowOff>
        </xdr:from>
        <xdr:to>
          <xdr:col>1</xdr:col>
          <xdr:colOff>885825</xdr:colOff>
          <xdr:row>328</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323</xdr:row>
      <xdr:rowOff>0</xdr:rowOff>
    </xdr:from>
    <xdr:to>
      <xdr:col>12</xdr:col>
      <xdr:colOff>4664</xdr:colOff>
      <xdr:row>366</xdr:row>
      <xdr:rowOff>0</xdr:rowOff>
    </xdr:to>
    <xdr:sp macro="" textlink="">
      <xdr:nvSpPr>
        <xdr:cNvPr id="14" name="TextBox 13">
          <a:hlinkClick xmlns:r="http://schemas.openxmlformats.org/officeDocument/2006/relationships" r:id="rId7"/>
          <a:extLst>
            <a:ext uri="{FF2B5EF4-FFF2-40B4-BE49-F238E27FC236}">
              <a16:creationId xmlns:a16="http://schemas.microsoft.com/office/drawing/2014/main" id="{00000000-0008-0000-0000-00000E000000}"/>
            </a:ext>
          </a:extLst>
        </xdr:cNvPr>
        <xdr:cNvSpPr txBox="1"/>
      </xdr:nvSpPr>
      <xdr:spPr>
        <a:xfrm>
          <a:off x="8632371" y="99767571"/>
          <a:ext cx="7025950" cy="1117962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rgbClr val="000000"/>
              </a:solidFill>
              <a:effectLst/>
              <a:latin typeface="Frutiger LT 47 LightCn"/>
              <a:ea typeface="Times New Roman" panose="02020603050405020304" pitchFamily="18" charset="0"/>
              <a:cs typeface="Calibri" panose="020F0502020204030204" pitchFamily="34" charset="0"/>
            </a:rPr>
            <a:t>Uma política de ética empresarial é um documento formal, acordado pela alta administração, que demonstra o compromisso de uma empresa com a condução dos negócios, de acordo com as leis locais, em seus negócios e cadeias de suprimentos. A política deve delinear a responsabilidade da empresa de operar em conformidade com a lei e as diretrizes internacionais. </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A lista apresentada refere-se aos </a:t>
          </a:r>
          <a:r>
            <a:rPr lang="pt-PT" sz="1100" u="sng">
              <a:solidFill>
                <a:srgbClr val="0563C1"/>
              </a:solidFill>
              <a:effectLst/>
              <a:latin typeface="Frutiger LT 47 LightCn"/>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Princípios Orientadores de Sustentabilidade Automotiva Global</a:t>
          </a:r>
          <a:endParaRPr lang="en-BE" sz="1600">
            <a:effectLst/>
            <a:latin typeface="Lucida Sans Unicode" panose="020B0602030504020204" pitchFamily="34" charset="0"/>
            <a:ea typeface="Lucida Sans Unicode" panose="020B0602030504020204" pitchFamily="34" charset="0"/>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Corrupção</a:t>
          </a:r>
          <a:r>
            <a:rPr lang="pt-PT" sz="1100">
              <a:solidFill>
                <a:schemeClr val="dk1"/>
              </a:solidFill>
              <a:effectLst/>
              <a:latin typeface="+mn-lt"/>
              <a:ea typeface="+mn-ea"/>
              <a:cs typeface="+mn-cs"/>
            </a:rPr>
            <a:t> pode assumir muitas formas variando em grau, desde o uso menor de influência até o suborno institucionalizado. É definido como o abuso do poder confiado para ganho privado. Isso pode significar não apenas ganhos financeiros, mas também vantagens não financeiras.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Pacto Global da ONU e Transparência Internacional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Proteção e segurança</a:t>
          </a:r>
          <a:r>
            <a:rPr lang="pt-PT" sz="1100">
              <a:solidFill>
                <a:schemeClr val="dk1"/>
              </a:solidFill>
              <a:effectLst/>
              <a:latin typeface="+mn-lt"/>
              <a:ea typeface="+mn-ea"/>
              <a:cs typeface="+mn-cs"/>
            </a:rPr>
            <a:t> de dadosrefere-se ao direito de um indivíduo de tomar suas próprias decisões sobre quem pode processar seus dados pessoais e para qual finalidade. Também se refere à proteção e proteção de tais dados contra acesso não autorizado e corrupção de dados ao longo de seu ciclo de vida </a:t>
          </a:r>
        </a:p>
        <a:p>
          <a:r>
            <a:rPr lang="en-US" sz="1100">
              <a:solidFill>
                <a:schemeClr val="dk1"/>
              </a:solidFill>
              <a:effectLst/>
              <a:latin typeface="+mn-lt"/>
              <a:ea typeface="+mn-ea"/>
              <a:cs typeface="+mn-cs"/>
            </a:rPr>
            <a:t>Source: World Intellectual Property Organisation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Responsabilidade financeira</a:t>
          </a:r>
          <a:r>
            <a:rPr lang="pt-PT" sz="1100">
              <a:solidFill>
                <a:schemeClr val="dk1"/>
              </a:solidFill>
              <a:effectLst/>
              <a:latin typeface="+mn-lt"/>
              <a:ea typeface="+mn-ea"/>
              <a:cs typeface="+mn-cs"/>
            </a:rPr>
            <a:t> refere-se à responsabilidade de uma empresa de registrar, manter e relatar com precisão a documentação comercial, incluindo, mas não limitado a, contas financeiras, relatórios de qualidade, registros de tempo, relatórios de despesas e envios a clientes ou autoridades regulatórias, quando apropriado. Espera-se que os livros e registros sejam mantidos de acordo com a lei aplicável e os princípios contábeis geralmente aceitos.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Orientação Prática de Sustentabilidade Automotiva Global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Divulgação de informaçãorefere</a:t>
          </a:r>
          <a:r>
            <a:rPr lang="pt-PT" sz="1100">
              <a:solidFill>
                <a:schemeClr val="dk1"/>
              </a:solidFill>
              <a:effectLst/>
              <a:latin typeface="+mn-lt"/>
              <a:ea typeface="+mn-ea"/>
              <a:cs typeface="+mn-cs"/>
            </a:rPr>
            <a:t>-se à responsabilidade de uma empresa de divulgar informações financeiras e não financeiras de acordo com os regulamentos aplicáveis e práticas predominantes do setor e, quando aplicável, divulgar informações sobre força de trabalho, práticas de saúde e segurança, práticas ambientais, atividades comerciais, situação financeira e desempenho.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Orientação Prática de Sustentabilidade Automotiva Global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Competição justa e antitruste</a:t>
          </a:r>
          <a:r>
            <a:rPr lang="pt-PT" sz="1100">
              <a:solidFill>
                <a:schemeClr val="dk1"/>
              </a:solidFill>
              <a:effectLst/>
              <a:latin typeface="+mn-lt"/>
              <a:ea typeface="+mn-ea"/>
              <a:cs typeface="+mn-cs"/>
            </a:rPr>
            <a:t> refere-se a empresas que mantêm padrões de negócios e concorrência justos, incluindo, mas não se limitando a, evitar práticas comerciais que restrinjam ilegalmente a concorrência, troca imprópria de informações competitivas e fixação de preços, manipulação de licitações ou alocação imprópria de mercado. É da responsabilidade primordial das grandes, médias e pequenas empresas cumprir as regras da concorrência. As empresas precisam estar cientes dos riscos de infringir as regras de concorrência e como desenvolver uma política/estratégia de conformidade que melhor se adapte às suas necessidades. Uma política/estratégia de compliance eficaz permite que uma empresa minimize o risco de envolvimento em infrações ao direito da concorrência e os custos resultantes de comportamento anticoncorrencial.</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Orientação Prática de Sustentabilidade Automotiva Global e Comissão Europeia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Conflitos de interesses</a:t>
          </a:r>
          <a:r>
            <a:rPr lang="pt-PT" sz="1100">
              <a:solidFill>
                <a:schemeClr val="dk1"/>
              </a:solidFill>
              <a:effectLst/>
              <a:latin typeface="+mn-lt"/>
              <a:ea typeface="+mn-ea"/>
              <a:cs typeface="+mn-cs"/>
            </a:rPr>
            <a:t> ocorre quando um indivíduo ou uma corporação (privada ou governamental) pode explorar sua própria capacidade profissional ou oficial de alguma forma para benefício pessoal ou corporativo. Fonte: OECD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Peças falsificadas</a:t>
          </a:r>
          <a:r>
            <a:rPr lang="pt-PT" sz="1100">
              <a:solidFill>
                <a:schemeClr val="dk1"/>
              </a:solidFill>
              <a:effectLst/>
              <a:latin typeface="+mn-lt"/>
              <a:ea typeface="+mn-ea"/>
              <a:cs typeface="+mn-cs"/>
            </a:rPr>
            <a:t> refere-se à exigência de que as empresas desenvolvam, implementem e mantenham métodos e processos adequados aos seus produtos e serviços para minimizar o risco de introdução de peças e materiais falsificados em produtos entregues. As empresas também devem estabelecer processos eficazes para detectar peças e materiais falsificados e, se detectados, colocar os materiais em quarentena e notificar o cliente do fabricante de equipamento original (OEM) e/ou a aplicação da lei, conforme apropriado. Por fim, espera-se que as empresas confirmem que quaisquer vendas para clientes não OEM estão em conformidade com as leis locais e que os produtos vendidos serão usados de maneira legal.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Orientação Prática de Sustentabilidade Automotiva Global </a:t>
          </a:r>
        </a:p>
        <a:p>
          <a:endParaRPr lang="pt-PT" sz="1100">
            <a:solidFill>
              <a:schemeClr val="dk1"/>
            </a:solidFill>
            <a:effectLst/>
            <a:latin typeface="+mn-lt"/>
            <a:ea typeface="+mn-ea"/>
            <a:cs typeface="+mn-cs"/>
          </a:endParaRPr>
        </a:p>
        <a:p>
          <a:r>
            <a:rPr lang="pt-PT" sz="1100" b="1">
              <a:solidFill>
                <a:schemeClr val="dk1"/>
              </a:solidFill>
              <a:effectLst/>
              <a:latin typeface="+mn-lt"/>
              <a:ea typeface="+mn-ea"/>
              <a:cs typeface="+mn-cs"/>
            </a:rPr>
            <a:t>Propriedade intelectual</a:t>
          </a:r>
          <a:r>
            <a:rPr lang="pt-PT" sz="1100">
              <a:solidFill>
                <a:schemeClr val="dk1"/>
              </a:solidFill>
              <a:effectLst/>
              <a:latin typeface="+mn-lt"/>
              <a:ea typeface="+mn-ea"/>
              <a:cs typeface="+mn-cs"/>
            </a:rPr>
            <a:t> refere-se a criações intelectuais, como invenções; obras literárias e artísticas; desenhos; e símbolos, nomes e imagens usados no comércio. É protegido por lei, por exemplo, por patentes, direitos autorais e marcas registradas, que permitem que as pessoas obtenham reconhecimento ou benefícios financeiros do que inventam ou criam.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Organização Mundial da Propriedade Intelectual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Controles de exportação</a:t>
          </a:r>
          <a:r>
            <a:rPr lang="pt-PT" sz="1100">
              <a:solidFill>
                <a:schemeClr val="dk1"/>
              </a:solidFill>
              <a:effectLst/>
              <a:latin typeface="+mn-lt"/>
              <a:ea typeface="+mn-ea"/>
              <a:cs typeface="+mn-cs"/>
            </a:rPr>
            <a:t> e sanções econômicasreferem-se a restrições à exportação ou reexportação de bens, software, serviços e tecnologia, bem como às restrições aplicáveis ao comércio envolvendo determinados países, regiões, empresas ou entidades e indivíduos.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Fonte: Orientação Prática de Sustentabilidade Automotiva Global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Retaliação</a:t>
          </a:r>
          <a:r>
            <a:rPr lang="pt-PT" sz="1100">
              <a:solidFill>
                <a:schemeClr val="dk1"/>
              </a:solidFill>
              <a:effectLst/>
              <a:latin typeface="+mn-lt"/>
              <a:ea typeface="+mn-ea"/>
              <a:cs typeface="+mn-cs"/>
            </a:rPr>
            <a:t> é definida como uma decisão e/ou ação administrativa adversa direta ou indireta que é ameaçada, recomendada ou tomada contra um indivíduo que relatou suspeita de irregularidade que implique um risco significativo ou cooperou com uma auditoria devidamente autorizada ou uma investigação de uma denúncia de irregularidade. Espera-se que as empresas estabeleçam processos (sistema de denúncia) que permitam que as preocupações sejam levantadas anonimamente com confidencialidade e sem retaliação. Fonte: Orientação Prática da OMS e da Sustentabilidade Automotiva Global</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330</xdr:row>
          <xdr:rowOff>0</xdr:rowOff>
        </xdr:from>
        <xdr:to>
          <xdr:col>2</xdr:col>
          <xdr:colOff>66675</xdr:colOff>
          <xdr:row>331</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331</xdr:row>
          <xdr:rowOff>0</xdr:rowOff>
        </xdr:from>
        <xdr:to>
          <xdr:col>2</xdr:col>
          <xdr:colOff>66675</xdr:colOff>
          <xdr:row>332</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332</xdr:row>
          <xdr:rowOff>0</xdr:rowOff>
        </xdr:from>
        <xdr:to>
          <xdr:col>2</xdr:col>
          <xdr:colOff>66675</xdr:colOff>
          <xdr:row>333</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333</xdr:row>
          <xdr:rowOff>0</xdr:rowOff>
        </xdr:from>
        <xdr:to>
          <xdr:col>2</xdr:col>
          <xdr:colOff>66675</xdr:colOff>
          <xdr:row>334</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334</xdr:row>
          <xdr:rowOff>0</xdr:rowOff>
        </xdr:from>
        <xdr:to>
          <xdr:col>2</xdr:col>
          <xdr:colOff>66675</xdr:colOff>
          <xdr:row>335</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335</xdr:row>
          <xdr:rowOff>0</xdr:rowOff>
        </xdr:from>
        <xdr:to>
          <xdr:col>2</xdr:col>
          <xdr:colOff>66675</xdr:colOff>
          <xdr:row>336</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336</xdr:row>
          <xdr:rowOff>0</xdr:rowOff>
        </xdr:from>
        <xdr:to>
          <xdr:col>2</xdr:col>
          <xdr:colOff>66675</xdr:colOff>
          <xdr:row>337</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337</xdr:row>
          <xdr:rowOff>0</xdr:rowOff>
        </xdr:from>
        <xdr:to>
          <xdr:col>2</xdr:col>
          <xdr:colOff>66675</xdr:colOff>
          <xdr:row>338</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338</xdr:row>
          <xdr:rowOff>0</xdr:rowOff>
        </xdr:from>
        <xdr:to>
          <xdr:col>2</xdr:col>
          <xdr:colOff>66675</xdr:colOff>
          <xdr:row>339</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339</xdr:row>
          <xdr:rowOff>0</xdr:rowOff>
        </xdr:from>
        <xdr:to>
          <xdr:col>2</xdr:col>
          <xdr:colOff>66675</xdr:colOff>
          <xdr:row>340</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342</xdr:row>
          <xdr:rowOff>0</xdr:rowOff>
        </xdr:from>
        <xdr:to>
          <xdr:col>1</xdr:col>
          <xdr:colOff>866775</xdr:colOff>
          <xdr:row>343</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345</xdr:row>
          <xdr:rowOff>0</xdr:rowOff>
        </xdr:from>
        <xdr:to>
          <xdr:col>1</xdr:col>
          <xdr:colOff>885825</xdr:colOff>
          <xdr:row>346</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348</xdr:row>
          <xdr:rowOff>0</xdr:rowOff>
        </xdr:from>
        <xdr:to>
          <xdr:col>1</xdr:col>
          <xdr:colOff>866775</xdr:colOff>
          <xdr:row>349</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368</xdr:row>
          <xdr:rowOff>0</xdr:rowOff>
        </xdr:from>
        <xdr:to>
          <xdr:col>1</xdr:col>
          <xdr:colOff>885825</xdr:colOff>
          <xdr:row>369</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371</xdr:row>
          <xdr:rowOff>0</xdr:rowOff>
        </xdr:from>
        <xdr:to>
          <xdr:col>1</xdr:col>
          <xdr:colOff>885825</xdr:colOff>
          <xdr:row>372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374</xdr:row>
          <xdr:rowOff>0</xdr:rowOff>
        </xdr:from>
        <xdr:to>
          <xdr:col>2</xdr:col>
          <xdr:colOff>66675</xdr:colOff>
          <xdr:row>375</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375</xdr:row>
          <xdr:rowOff>0</xdr:rowOff>
        </xdr:from>
        <xdr:to>
          <xdr:col>2</xdr:col>
          <xdr:colOff>66675</xdr:colOff>
          <xdr:row>376</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376</xdr:row>
          <xdr:rowOff>0</xdr:rowOff>
        </xdr:from>
        <xdr:to>
          <xdr:col>2</xdr:col>
          <xdr:colOff>66675</xdr:colOff>
          <xdr:row>377</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377</xdr:row>
          <xdr:rowOff>0</xdr:rowOff>
        </xdr:from>
        <xdr:to>
          <xdr:col>2</xdr:col>
          <xdr:colOff>66675</xdr:colOff>
          <xdr:row>378</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378</xdr:row>
          <xdr:rowOff>0</xdr:rowOff>
        </xdr:from>
        <xdr:to>
          <xdr:col>2</xdr:col>
          <xdr:colOff>66675</xdr:colOff>
          <xdr:row>379</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379</xdr:row>
          <xdr:rowOff>0</xdr:rowOff>
        </xdr:from>
        <xdr:to>
          <xdr:col>2</xdr:col>
          <xdr:colOff>66675</xdr:colOff>
          <xdr:row>380</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380</xdr:row>
          <xdr:rowOff>0</xdr:rowOff>
        </xdr:from>
        <xdr:to>
          <xdr:col>2</xdr:col>
          <xdr:colOff>66675</xdr:colOff>
          <xdr:row>381</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381</xdr:row>
          <xdr:rowOff>0</xdr:rowOff>
        </xdr:from>
        <xdr:to>
          <xdr:col>2</xdr:col>
          <xdr:colOff>66675</xdr:colOff>
          <xdr:row>382</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382</xdr:row>
          <xdr:rowOff>0</xdr:rowOff>
        </xdr:from>
        <xdr:to>
          <xdr:col>2</xdr:col>
          <xdr:colOff>66675</xdr:colOff>
          <xdr:row>383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383</xdr:row>
          <xdr:rowOff>0</xdr:rowOff>
        </xdr:from>
        <xdr:to>
          <xdr:col>2</xdr:col>
          <xdr:colOff>66675</xdr:colOff>
          <xdr:row>384</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384</xdr:row>
          <xdr:rowOff>0</xdr:rowOff>
        </xdr:from>
        <xdr:to>
          <xdr:col>2</xdr:col>
          <xdr:colOff>66675</xdr:colOff>
          <xdr:row>385</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385</xdr:row>
          <xdr:rowOff>0</xdr:rowOff>
        </xdr:from>
        <xdr:to>
          <xdr:col>2</xdr:col>
          <xdr:colOff>66675</xdr:colOff>
          <xdr:row>386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386</xdr:row>
          <xdr:rowOff>0</xdr:rowOff>
        </xdr:from>
        <xdr:to>
          <xdr:col>2</xdr:col>
          <xdr:colOff>66675</xdr:colOff>
          <xdr:row>387</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387</xdr:row>
          <xdr:rowOff>0</xdr:rowOff>
        </xdr:from>
        <xdr:to>
          <xdr:col>2</xdr:col>
          <xdr:colOff>66675</xdr:colOff>
          <xdr:row>388</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388</xdr:row>
          <xdr:rowOff>0</xdr:rowOff>
        </xdr:from>
        <xdr:to>
          <xdr:col>2</xdr:col>
          <xdr:colOff>66675</xdr:colOff>
          <xdr:row>389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392</xdr:row>
          <xdr:rowOff>0</xdr:rowOff>
        </xdr:from>
        <xdr:to>
          <xdr:col>1</xdr:col>
          <xdr:colOff>866775</xdr:colOff>
          <xdr:row>393</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395</xdr:row>
          <xdr:rowOff>0</xdr:rowOff>
        </xdr:from>
        <xdr:to>
          <xdr:col>1</xdr:col>
          <xdr:colOff>885825</xdr:colOff>
          <xdr:row>396</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398</xdr:row>
          <xdr:rowOff>0</xdr:rowOff>
        </xdr:from>
        <xdr:to>
          <xdr:col>1</xdr:col>
          <xdr:colOff>866775</xdr:colOff>
          <xdr:row>399</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367</xdr:row>
      <xdr:rowOff>1</xdr:rowOff>
    </xdr:from>
    <xdr:to>
      <xdr:col>12</xdr:col>
      <xdr:colOff>4664</xdr:colOff>
      <xdr:row>399</xdr:row>
      <xdr:rowOff>1</xdr:rowOff>
    </xdr:to>
    <xdr:sp macro="" textlink="">
      <xdr:nvSpPr>
        <xdr:cNvPr id="15" name="TextBox 14">
          <a:hlinkClick xmlns:r="http://schemas.openxmlformats.org/officeDocument/2006/relationships" r:id="rId8"/>
          <a:extLst>
            <a:ext uri="{FF2B5EF4-FFF2-40B4-BE49-F238E27FC236}">
              <a16:creationId xmlns:a16="http://schemas.microsoft.com/office/drawing/2014/main" id="{00000000-0008-0000-0000-00000F000000}"/>
            </a:ext>
          </a:extLst>
        </xdr:cNvPr>
        <xdr:cNvSpPr txBox="1"/>
      </xdr:nvSpPr>
      <xdr:spPr>
        <a:xfrm>
          <a:off x="8712473" y="115064732"/>
          <a:ext cx="4674987" cy="1141634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Uma política ambiental mostra a orientação e intenções gerais da empresa relacionadas ao seu desempenho ambiental. Ela reflete o compromisso da empresa e é formalmente expressa pela alta gerência. Oferece uma estrutura para a ação, estabelece objetivos ambientais que consideram os requisitos legais aplicáveis, entre outros, e o impacto ambiental de suas operações, produtos e serviços, com o objetivo de diminuir o impacto ambiental, economizando recursos e custos. A política deve garantir não haver alterações prejudiciais ao solo, poluição da água, emissões nocivas de ruídos ou consumo excessivo de água.</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A lista apresentada refere-se aos </a:t>
          </a:r>
          <a:r>
            <a:rPr lang="pt-PT" sz="1100" u="sng">
              <a:solidFill>
                <a:schemeClr val="dk1"/>
              </a:solidFill>
              <a:effectLst/>
              <a:latin typeface="+mn-lt"/>
              <a:ea typeface="+mn-ea"/>
              <a:cs typeface="+mn-cs"/>
              <a:hlinkClick xmlns:r="http://schemas.openxmlformats.org/officeDocument/2006/relationships" r:id=""/>
            </a:rPr>
            <a:t>Princípios Orientadores de Sustentabilidade Automotiva Global</a:t>
          </a:r>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Os gases de efeito estufar</a:t>
          </a:r>
          <a:r>
            <a:rPr lang="pt-PT" sz="1100">
              <a:solidFill>
                <a:schemeClr val="dk1"/>
              </a:solidFill>
              <a:effectLst/>
              <a:latin typeface="+mn-lt"/>
              <a:ea typeface="+mn-ea"/>
              <a:cs typeface="+mn-cs"/>
            </a:rPr>
            <a:t> etêm o calor na atmosfera e contribuem para o aquecimento global.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Eficiência energética</a:t>
          </a:r>
          <a:r>
            <a:rPr lang="pt-PT" sz="1100">
              <a:solidFill>
                <a:schemeClr val="dk1"/>
              </a:solidFill>
              <a:effectLst/>
              <a:latin typeface="+mn-lt"/>
              <a:ea typeface="+mn-ea"/>
              <a:cs typeface="+mn-cs"/>
            </a:rPr>
            <a:t> refere-se à quantidade de energia utilizada produtivamente, dada a mesma quantidade de entradas de energia.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Energia renovável</a:t>
          </a:r>
          <a:r>
            <a:rPr lang="pt-PT" sz="1100">
              <a:solidFill>
                <a:schemeClr val="dk1"/>
              </a:solidFill>
              <a:effectLst/>
              <a:latin typeface="+mn-lt"/>
              <a:ea typeface="+mn-ea"/>
              <a:cs typeface="+mn-cs"/>
            </a:rPr>
            <a:t> que vem de recursos naturais que não se esgotam quando usados. Exemplos incluem energia eólica, solar ou geotérmica.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Descarbonização</a:t>
          </a:r>
          <a:r>
            <a:rPr lang="pt-PT" sz="1100">
              <a:solidFill>
                <a:schemeClr val="dk1"/>
              </a:solidFill>
              <a:effectLst/>
              <a:latin typeface="+mn-lt"/>
              <a:ea typeface="+mn-ea"/>
              <a:cs typeface="+mn-cs"/>
            </a:rPr>
            <a:t> refere-se à remoção das emissões de GEE da cadeia de valor de uma empresa. </a:t>
          </a:r>
          <a:endParaRPr lang="en-BE"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pt-PT" sz="1100" b="1">
              <a:solidFill>
                <a:schemeClr val="dk1"/>
              </a:solidFill>
              <a:effectLst/>
              <a:latin typeface="+mn-lt"/>
              <a:ea typeface="+mn-ea"/>
              <a:cs typeface="+mn-cs"/>
            </a:rPr>
            <a:t>Qualidade e consumo da águaincluem</a:t>
          </a:r>
          <a:r>
            <a:rPr lang="pt-PT" sz="1100">
              <a:solidFill>
                <a:schemeClr val="dk1"/>
              </a:solidFill>
              <a:effectLst/>
              <a:latin typeface="+mn-lt"/>
              <a:ea typeface="+mn-ea"/>
              <a:cs typeface="+mn-cs"/>
            </a:rPr>
            <a:t> o acesso à água potável e a conservação para as gerações futuras</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Qualidade do ar</a:t>
          </a:r>
          <a:r>
            <a:rPr lang="pt-PT" sz="1100">
              <a:solidFill>
                <a:schemeClr val="dk1"/>
              </a:solidFill>
              <a:effectLst/>
              <a:latin typeface="+mn-lt"/>
              <a:ea typeface="+mn-ea"/>
              <a:cs typeface="+mn-cs"/>
            </a:rPr>
            <a:t> é o nível de poluição do ar na atmosfera.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Gestão responsável de produtos químico</a:t>
          </a:r>
          <a:r>
            <a:rPr lang="pt-PT" sz="1100">
              <a:solidFill>
                <a:schemeClr val="dk1"/>
              </a:solidFill>
              <a:effectLst/>
              <a:latin typeface="+mn-lt"/>
              <a:ea typeface="+mn-ea"/>
              <a:cs typeface="+mn-cs"/>
            </a:rPr>
            <a:t>s considera o ciclo de vida dos produtos químicos, incluindo manuseio, armazenamento e descarte.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Gestão responsável de recursosé</a:t>
          </a:r>
          <a:r>
            <a:rPr lang="pt-PT" sz="1100">
              <a:solidFill>
                <a:schemeClr val="dk1"/>
              </a:solidFill>
              <a:effectLst/>
              <a:latin typeface="+mn-lt"/>
              <a:ea typeface="+mn-ea"/>
              <a:cs typeface="+mn-cs"/>
            </a:rPr>
            <a:t> a prática de usar menos para preservar os recursos.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Redução de resíduosé</a:t>
          </a:r>
          <a:r>
            <a:rPr lang="pt-PT" sz="1100">
              <a:solidFill>
                <a:schemeClr val="dk1"/>
              </a:solidFill>
              <a:effectLst/>
              <a:latin typeface="+mn-lt"/>
              <a:ea typeface="+mn-ea"/>
              <a:cs typeface="+mn-cs"/>
            </a:rPr>
            <a:t> a prática de usar menos recursos para minimizar o desperdício e preservar os recursos.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Reutilização</a:t>
          </a:r>
          <a:r>
            <a:rPr lang="pt-PT" sz="1100">
              <a:solidFill>
                <a:schemeClr val="dk1"/>
              </a:solidFill>
              <a:effectLst/>
              <a:latin typeface="+mn-lt"/>
              <a:ea typeface="+mn-ea"/>
              <a:cs typeface="+mn-cs"/>
            </a:rPr>
            <a:t> refere-se à prática de usar materiais ou produtos existentes para reduzir o desperdício, enquanto a reciclagem refere-se a transformar um produto em uma matéria-prima que pode ser usada novamente, muitas vezes em um produto completamente novo.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Bem-estar animal</a:t>
          </a:r>
          <a:r>
            <a:rPr lang="pt-PT" sz="1100">
              <a:solidFill>
                <a:schemeClr val="dk1"/>
              </a:solidFill>
              <a:effectLst/>
              <a:latin typeface="+mn-lt"/>
              <a:ea typeface="+mn-ea"/>
              <a:cs typeface="+mn-cs"/>
            </a:rPr>
            <a:t> refere-se às condições em que um animal vive. Um animal está em bom estado de bem-estar se estiver saudável, confortável, bem nutrido, seguro, capaz de expressar seu comportamento inato e se estiver livre de dor, medo ou angústia desnecessários.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Biodiversidade</a:t>
          </a:r>
          <a:r>
            <a:rPr lang="pt-PT" sz="1100">
              <a:solidFill>
                <a:schemeClr val="dk1"/>
              </a:solidFill>
              <a:effectLst/>
              <a:latin typeface="+mn-lt"/>
              <a:ea typeface="+mn-ea"/>
              <a:cs typeface="+mn-cs"/>
            </a:rPr>
            <a:t>, uso da terra, desmatamentoreferem-se à manutenção dos ecossistemas para que a flora e a fauna não seja perdida e os habitats não sofram danos irreparáveis. Como parte dos planos do Green Deal da União Europeia para proteger os ecossistemas e a biodiversidade, a Comissão Europeia propôs uma nova lei para deter o desmatamento e minimizar o impacto da UE nas florestas em todo o mundo. </a:t>
          </a:r>
          <a:r>
            <a:rPr lang="pt-PT" sz="1100" u="sng">
              <a:solidFill>
                <a:schemeClr val="dk1"/>
              </a:solidFill>
              <a:effectLst/>
              <a:latin typeface="+mn-lt"/>
              <a:ea typeface="+mn-ea"/>
              <a:cs typeface="+mn-cs"/>
              <a:hlinkClick xmlns:r="http://schemas.openxmlformats.org/officeDocument/2006/relationships" r:id=""/>
            </a:rPr>
            <a:t>Proposta a Lei</a:t>
          </a:r>
          <a:r>
            <a:rPr lang="pt-PT" sz="1100">
              <a:solidFill>
                <a:schemeClr val="dk1"/>
              </a:solidFill>
              <a:effectLst/>
              <a:latin typeface="+mn-lt"/>
              <a:ea typeface="+mn-ea"/>
              <a:cs typeface="+mn-cs"/>
            </a:rPr>
            <a:t> exigirá que as empresas que vendem commodities ligadas ao desmatamento e à degradação florestal - como soja, óleo de palma, madeira e produtos de carne bovina (p.ex. couro) - garantir que sejam 'livres de desmatamento' antes de colocá-los no mercado europeu ou exportá-los do UE. Fonte: Comissão da UE (Direção-Geral do Meio Ambiente). Qualidade do solo refere-se à medida da condição do petróleo para fazer o que precisa fazer, especificamente em relação à melhoria do meio ambiente e da saúde humana.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b="1">
              <a:solidFill>
                <a:schemeClr val="dk1"/>
              </a:solidFill>
              <a:effectLst/>
              <a:latin typeface="+mn-lt"/>
              <a:ea typeface="+mn-ea"/>
              <a:cs typeface="+mn-cs"/>
            </a:rPr>
            <a:t>Emissões de ruídos</a:t>
          </a:r>
          <a:r>
            <a:rPr lang="pt-PT" sz="1100">
              <a:solidFill>
                <a:schemeClr val="dk1"/>
              </a:solidFill>
              <a:effectLst/>
              <a:latin typeface="+mn-lt"/>
              <a:ea typeface="+mn-ea"/>
              <a:cs typeface="+mn-cs"/>
            </a:rPr>
            <a:t> referem-se à emissão de ruído para o ambiente proveniente de várias fontes que podem ser agrupadas em: atividades de transporte, atividades industriais e atividades normais do dia-a-dia.</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419</xdr:row>
          <xdr:rowOff>0</xdr:rowOff>
        </xdr:from>
        <xdr:to>
          <xdr:col>1</xdr:col>
          <xdr:colOff>866775</xdr:colOff>
          <xdr:row>420</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399</xdr:row>
      <xdr:rowOff>0</xdr:rowOff>
    </xdr:from>
    <xdr:to>
      <xdr:col>12</xdr:col>
      <xdr:colOff>4664</xdr:colOff>
      <xdr:row>420</xdr:row>
      <xdr:rowOff>308428</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735786" y="129582332"/>
          <a:ext cx="4676449" cy="587223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effectLst/>
              <a:latin typeface="Frutiger LT 47 LightCn"/>
              <a:ea typeface="Lucida Sans Unicode" panose="020B0602030504020204" pitchFamily="34" charset="0"/>
            </a:rPr>
            <a:t>Um sistema de gestão ambiental (certificado ou não certificado) incluirá processos para controlar, gerenciar e melhorar o desempenho ambiental em toda a atividade da empresa. Um sistema de gestão ambiental permite que uma empresa, de forma estruturada e preventiva, trabalhe com seu desempenho ambiental e melhore o impacto ambiental de suas operações, produtos e serviços. Os exemplos incluem: desenvolver uma política/diretrizes; estabelecer objetivos; subscrever os requisitos legais e outros; gestão de riscos; implementação de procedimentos de trabalho para alcançar melhorias contínuas para apoiar a proteção ambiental; e reduzir ou prevenir a poluição.. </a:t>
          </a:r>
          <a:endParaRPr lang="en-BE" sz="1600">
            <a:effectLst/>
            <a:latin typeface="Lucida Sans Unicode" panose="020B0602030504020204" pitchFamily="34" charset="0"/>
            <a:ea typeface="Lucida Sans Unicode" panose="020B0602030504020204" pitchFamily="34" charset="0"/>
          </a:endParaRPr>
        </a:p>
        <a:p>
          <a:r>
            <a:rPr lang="pt-PT"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pt-PT" sz="1100">
              <a:effectLst/>
              <a:latin typeface="Frutiger LT 47 LightCn"/>
              <a:ea typeface="Lucida Sans Unicode" panose="020B0602030504020204" pitchFamily="34" charset="0"/>
            </a:rPr>
            <a:t>Sistema de gestão ambiental certificado reconhecido internacionalmente: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ISO 14001:2015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ISO 14064 GHG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PAS2050 Pegada de Carbono</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PAS2060 Neutralidade de Carbono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Certificação BS8555: Implementação de sistemas de gestão ambiental </a:t>
          </a:r>
          <a:endParaRPr lang="en-GB"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cs typeface="Lucida Sans Unicode" panose="020B0602030504020204" pitchFamily="34" charset="0"/>
            </a:rPr>
            <a:t>Esquema de gestão ecológica e Auditoria da UE (EMAS) </a:t>
          </a:r>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twoCellAnchor>
    <xdr:from>
      <xdr:col>11</xdr:col>
      <xdr:colOff>0</xdr:colOff>
      <xdr:row>421</xdr:row>
      <xdr:rowOff>0</xdr:rowOff>
    </xdr:from>
    <xdr:to>
      <xdr:col>12</xdr:col>
      <xdr:colOff>4664</xdr:colOff>
      <xdr:row>443</xdr:row>
      <xdr:rowOff>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8729425" y="134692989"/>
          <a:ext cx="4675929" cy="5517931"/>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An energy management system is a systematic process for continually improving energy performance and maximising energy savings. A management system can be developed internally or in accordance with national or international standards. Certified management systems provide enhanced assurance to stakeholders that a company is committed to operate business in a sustainable manner and has implemented all the necessary processes. While the SAQ also recognises internally developed management systems, the highest score is achieved if a management system is certified according to internationally recognised standards.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Relevant internationally accepted certification standard: </a:t>
          </a:r>
          <a:endParaRPr lang="en-BE"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kumimoji="0" lang="en-US" sz="1100" b="0" i="0" u="none" strike="noStrike" kern="0" cap="none" spc="0" normalizeH="0" baseline="0" noProof="0">
              <a:ln>
                <a:noFill/>
              </a:ln>
              <a:solidFill>
                <a:srgbClr val="000000"/>
              </a:solidFill>
              <a:effectLst/>
              <a:uLnTx/>
              <a:uFillTx/>
              <a:latin typeface="Frutiger LT 47 LightCn"/>
              <a:ea typeface="Times New Roman" panose="02020603050405020304" pitchFamily="18" charset="0"/>
              <a:cs typeface="Calibri" panose="020F0502020204030204" pitchFamily="34" charset="0"/>
            </a:rPr>
            <a:t> </a:t>
          </a:r>
          <a:r>
            <a:rPr lang="en-US" sz="1100">
              <a:solidFill>
                <a:schemeClr val="dk1"/>
              </a:solidFill>
              <a:effectLst/>
              <a:latin typeface="+mn-lt"/>
              <a:ea typeface="+mn-ea"/>
              <a:cs typeface="+mn-cs"/>
            </a:rPr>
            <a:t>ISO 50001 - Energy Management</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444</xdr:row>
          <xdr:rowOff>0</xdr:rowOff>
        </xdr:from>
        <xdr:to>
          <xdr:col>2</xdr:col>
          <xdr:colOff>66675</xdr:colOff>
          <xdr:row>445</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445</xdr:row>
          <xdr:rowOff>0</xdr:rowOff>
        </xdr:from>
        <xdr:to>
          <xdr:col>2</xdr:col>
          <xdr:colOff>66675</xdr:colOff>
          <xdr:row>446</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446</xdr:row>
          <xdr:rowOff>0</xdr:rowOff>
        </xdr:from>
        <xdr:to>
          <xdr:col>2</xdr:col>
          <xdr:colOff>66675</xdr:colOff>
          <xdr:row>447</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447</xdr:row>
          <xdr:rowOff>0</xdr:rowOff>
        </xdr:from>
        <xdr:to>
          <xdr:col>2</xdr:col>
          <xdr:colOff>47625</xdr:colOff>
          <xdr:row>448</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448</xdr:row>
          <xdr:rowOff>0</xdr:rowOff>
        </xdr:from>
        <xdr:to>
          <xdr:col>2</xdr:col>
          <xdr:colOff>47625</xdr:colOff>
          <xdr:row>449</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449</xdr:row>
          <xdr:rowOff>0</xdr:rowOff>
        </xdr:from>
        <xdr:to>
          <xdr:col>2</xdr:col>
          <xdr:colOff>47625</xdr:colOff>
          <xdr:row>450</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450</xdr:row>
          <xdr:rowOff>0</xdr:rowOff>
        </xdr:from>
        <xdr:to>
          <xdr:col>2</xdr:col>
          <xdr:colOff>47625</xdr:colOff>
          <xdr:row>451</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451</xdr:row>
          <xdr:rowOff>0</xdr:rowOff>
        </xdr:from>
        <xdr:to>
          <xdr:col>2</xdr:col>
          <xdr:colOff>47625</xdr:colOff>
          <xdr:row>452</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452</xdr:row>
          <xdr:rowOff>0</xdr:rowOff>
        </xdr:from>
        <xdr:to>
          <xdr:col>2</xdr:col>
          <xdr:colOff>47625</xdr:colOff>
          <xdr:row>453</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453</xdr:row>
          <xdr:rowOff>0</xdr:rowOff>
        </xdr:from>
        <xdr:to>
          <xdr:col>2</xdr:col>
          <xdr:colOff>47625</xdr:colOff>
          <xdr:row>454</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454</xdr:row>
          <xdr:rowOff>0</xdr:rowOff>
        </xdr:from>
        <xdr:to>
          <xdr:col>2</xdr:col>
          <xdr:colOff>47625</xdr:colOff>
          <xdr:row>455</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455</xdr:row>
          <xdr:rowOff>0</xdr:rowOff>
        </xdr:from>
        <xdr:to>
          <xdr:col>2</xdr:col>
          <xdr:colOff>47625</xdr:colOff>
          <xdr:row>456</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443</xdr:row>
      <xdr:rowOff>0</xdr:rowOff>
    </xdr:from>
    <xdr:to>
      <xdr:col>12</xdr:col>
      <xdr:colOff>4664</xdr:colOff>
      <xdr:row>459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729425" y="140210920"/>
          <a:ext cx="4675929" cy="490482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rgbClr val="000000"/>
              </a:solidFill>
              <a:effectLst/>
              <a:latin typeface="Frutiger LT 47 LightCn"/>
              <a:ea typeface="Times New Roman" panose="02020603050405020304" pitchFamily="18" charset="0"/>
              <a:cs typeface="Calibri" panose="020F0502020204030204" pitchFamily="34" charset="0"/>
            </a:rPr>
            <a:t>As fontes de energia renováveis são fontes de energia inesgotáveis, reabastecidas naturalmente ao longo do tempo. As seguintes fontes de energia podem ser classificadas como renováveis: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Eólica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Solar</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Hídrica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Biomassa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Geotérmica</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Marinha</a:t>
          </a:r>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460</xdr:row>
          <xdr:rowOff>0</xdr:rowOff>
        </xdr:from>
        <xdr:to>
          <xdr:col>2</xdr:col>
          <xdr:colOff>47625</xdr:colOff>
          <xdr:row>461</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461</xdr:row>
          <xdr:rowOff>0</xdr:rowOff>
        </xdr:from>
        <xdr:to>
          <xdr:col>2</xdr:col>
          <xdr:colOff>47625</xdr:colOff>
          <xdr:row>462</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462</xdr:row>
          <xdr:rowOff>0</xdr:rowOff>
        </xdr:from>
        <xdr:to>
          <xdr:col>2</xdr:col>
          <xdr:colOff>47625</xdr:colOff>
          <xdr:row>463</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463</xdr:row>
          <xdr:rowOff>0</xdr:rowOff>
        </xdr:from>
        <xdr:to>
          <xdr:col>2</xdr:col>
          <xdr:colOff>47625</xdr:colOff>
          <xdr:row>464</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464</xdr:row>
          <xdr:rowOff>0</xdr:rowOff>
        </xdr:from>
        <xdr:to>
          <xdr:col>2</xdr:col>
          <xdr:colOff>47625</xdr:colOff>
          <xdr:row>465</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465</xdr:row>
          <xdr:rowOff>0</xdr:rowOff>
        </xdr:from>
        <xdr:to>
          <xdr:col>2</xdr:col>
          <xdr:colOff>47625</xdr:colOff>
          <xdr:row>466</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466</xdr:row>
          <xdr:rowOff>0</xdr:rowOff>
        </xdr:from>
        <xdr:to>
          <xdr:col>2</xdr:col>
          <xdr:colOff>47625</xdr:colOff>
          <xdr:row>467</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467</xdr:row>
          <xdr:rowOff>0</xdr:rowOff>
        </xdr:from>
        <xdr:to>
          <xdr:col>2</xdr:col>
          <xdr:colOff>47625</xdr:colOff>
          <xdr:row>468</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468</xdr:row>
          <xdr:rowOff>0</xdr:rowOff>
        </xdr:from>
        <xdr:to>
          <xdr:col>2</xdr:col>
          <xdr:colOff>47625</xdr:colOff>
          <xdr:row>469</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469</xdr:row>
          <xdr:rowOff>0</xdr:rowOff>
        </xdr:from>
        <xdr:to>
          <xdr:col>2</xdr:col>
          <xdr:colOff>47625</xdr:colOff>
          <xdr:row>470</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470</xdr:row>
          <xdr:rowOff>0</xdr:rowOff>
        </xdr:from>
        <xdr:to>
          <xdr:col>2</xdr:col>
          <xdr:colOff>47625</xdr:colOff>
          <xdr:row>471</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471</xdr:row>
          <xdr:rowOff>0</xdr:rowOff>
        </xdr:from>
        <xdr:to>
          <xdr:col>2</xdr:col>
          <xdr:colOff>47625</xdr:colOff>
          <xdr:row>472</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459</xdr:row>
      <xdr:rowOff>0</xdr:rowOff>
    </xdr:from>
    <xdr:to>
      <xdr:col>12</xdr:col>
      <xdr:colOff>4664</xdr:colOff>
      <xdr:row>474</xdr:row>
      <xdr:rowOff>306551</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8729425" y="145115747"/>
          <a:ext cx="4675929" cy="490482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476</xdr:row>
          <xdr:rowOff>0</xdr:rowOff>
        </xdr:from>
        <xdr:to>
          <xdr:col>1</xdr:col>
          <xdr:colOff>885825</xdr:colOff>
          <xdr:row>477</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479</xdr:row>
          <xdr:rowOff>0</xdr:rowOff>
        </xdr:from>
        <xdr:to>
          <xdr:col>1</xdr:col>
          <xdr:colOff>885825</xdr:colOff>
          <xdr:row>480</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482</xdr:row>
          <xdr:rowOff>0</xdr:rowOff>
        </xdr:from>
        <xdr:to>
          <xdr:col>2</xdr:col>
          <xdr:colOff>66675</xdr:colOff>
          <xdr:row>483</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485</xdr:row>
          <xdr:rowOff>0</xdr:rowOff>
        </xdr:from>
        <xdr:to>
          <xdr:col>2</xdr:col>
          <xdr:colOff>66675</xdr:colOff>
          <xdr:row>486</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486</xdr:row>
          <xdr:rowOff>0</xdr:rowOff>
        </xdr:from>
        <xdr:to>
          <xdr:col>2</xdr:col>
          <xdr:colOff>66675</xdr:colOff>
          <xdr:row>487</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475</xdr:row>
      <xdr:rowOff>0</xdr:rowOff>
    </xdr:from>
    <xdr:to>
      <xdr:col>12</xdr:col>
      <xdr:colOff>4664</xdr:colOff>
      <xdr:row>493</xdr:row>
      <xdr:rowOff>291954</xdr:rowOff>
    </xdr:to>
    <xdr:sp macro="" textlink="">
      <xdr:nvSpPr>
        <xdr:cNvPr id="20" name="TextBox 19">
          <a:hlinkClick xmlns:r="http://schemas.openxmlformats.org/officeDocument/2006/relationships" r:id="rId9"/>
          <a:extLst>
            <a:ext uri="{FF2B5EF4-FFF2-40B4-BE49-F238E27FC236}">
              <a16:creationId xmlns:a16="http://schemas.microsoft.com/office/drawing/2014/main" id="{00000000-0008-0000-0000-000014000000}"/>
            </a:ext>
          </a:extLst>
        </xdr:cNvPr>
        <xdr:cNvSpPr txBox="1"/>
      </xdr:nvSpPr>
      <xdr:spPr>
        <a:xfrm>
          <a:off x="8729425" y="150020575"/>
          <a:ext cx="4675929" cy="642298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De acordo com o Protocolo do gás do efeito estufa (hiperlink), um componente importante da gestão eficiente do gás do efeito estufa (GEE) é definir uma meta de redução da emissão do gás do efeito estufa e acompanhar o desempenho em relação à meta.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Existem várias iniciativas que apoiam o negócio na definição e validação de suas metas de redução da emissão de GEE, como a iniciativa Science-Based Targets, a SME Climate Hub e a Race to Zero.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iniciativas definem critérios que os negócios precisam atender para contribuir para a meta do Acordo de Paris para atingir emissões net zero até 2050.  </a:t>
          </a: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kumimoji="0" lang="pt-PT" sz="1100" b="0" i="0" u="none" strike="noStrike" kern="0" cap="none" spc="0" normalizeH="0" baseline="0" noProof="0">
              <a:ln>
                <a:noFill/>
              </a:ln>
              <a:solidFill>
                <a:srgbClr val="000000"/>
              </a:solidFill>
              <a:effectLst/>
              <a:uLnTx/>
              <a:uFillTx/>
              <a:latin typeface="Frutiger LT 47 LightCn"/>
              <a:ea typeface="Times New Roman" panose="02020603050405020304" pitchFamily="18" charset="0"/>
              <a:cs typeface="Calibri" panose="020F0502020204030204" pitchFamily="34" charset="0"/>
            </a:rPr>
            <a:t>Escopo 1 – Emissões da empresa de direção relacionadas à queima de combustível fóssil na unidade</a:t>
          </a: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Escopo 2 – Emissões indiretas da empresa relacionadas à produção de eletricidade, calor ou vapor adquiridos</a:t>
          </a: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en-US" sz="1100">
              <a:solidFill>
                <a:schemeClr val="dk1"/>
              </a:solidFill>
              <a:effectLst/>
              <a:latin typeface="+mn-lt"/>
              <a:ea typeface="+mn-ea"/>
              <a:cs typeface="+mn-cs"/>
            </a:rPr>
            <a:t>Escopo 3 – Emissões indiretas da empresa relacionadas às atividades da cadeia de valor de sua empresa, incluindo emissões a montante e a jusante. </a:t>
          </a: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endParaRPr lang="en-US" sz="1100">
            <a:solidFill>
              <a:schemeClr val="dk1"/>
            </a:solidFill>
            <a:effectLst/>
            <a:latin typeface="+mn-lt"/>
            <a:ea typeface="+mn-ea"/>
            <a:cs typeface="+mn-cs"/>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As empresas podem definir uma variedade de metas de redução de GEE, incluindo: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Uma única meta para todas as suas emissões (escopo total 1 + escopo 2 + emissões de escopo 3)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Uma única meta para suas emissões totais de escopo 3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Uma combinação de metas, p.ex. uma meta para o escopo total 1 + 2 + 3 emissões, bem como metas para categorias individuais de escopo 3. </a:t>
          </a:r>
          <a:endParaRPr lang="en-BE" sz="1600">
            <a:effectLst/>
            <a:latin typeface="Lucida Sans Unicode" panose="020B0602030504020204" pitchFamily="34" charset="0"/>
            <a:ea typeface="Lucida Sans Unicode" panose="020B0602030504020204" pitchFamily="34" charset="0"/>
          </a:endParaRPr>
        </a:p>
        <a:p>
          <a:pPr marL="342900" marR="0" lvl="0" indent="-342900" algn="l"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489</xdr:row>
          <xdr:rowOff>0</xdr:rowOff>
        </xdr:from>
        <xdr:to>
          <xdr:col>1</xdr:col>
          <xdr:colOff>885825</xdr:colOff>
          <xdr:row>490</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492</xdr:row>
          <xdr:rowOff>0</xdr:rowOff>
        </xdr:from>
        <xdr:to>
          <xdr:col>1</xdr:col>
          <xdr:colOff>885825</xdr:colOff>
          <xdr:row>493</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495</xdr:row>
          <xdr:rowOff>0</xdr:rowOff>
        </xdr:from>
        <xdr:to>
          <xdr:col>1</xdr:col>
          <xdr:colOff>885825</xdr:colOff>
          <xdr:row>496</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496</xdr:row>
          <xdr:rowOff>0</xdr:rowOff>
        </xdr:from>
        <xdr:to>
          <xdr:col>1</xdr:col>
          <xdr:colOff>885825</xdr:colOff>
          <xdr:row>497</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499</xdr:row>
          <xdr:rowOff>0</xdr:rowOff>
        </xdr:from>
        <xdr:to>
          <xdr:col>2</xdr:col>
          <xdr:colOff>66675</xdr:colOff>
          <xdr:row>500</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502</xdr:row>
          <xdr:rowOff>0</xdr:rowOff>
        </xdr:from>
        <xdr:to>
          <xdr:col>2</xdr:col>
          <xdr:colOff>66675</xdr:colOff>
          <xdr:row>503</xdr:row>
          <xdr:rowOff>28575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502</xdr:row>
          <xdr:rowOff>0</xdr:rowOff>
        </xdr:from>
        <xdr:to>
          <xdr:col>2</xdr:col>
          <xdr:colOff>66675</xdr:colOff>
          <xdr:row>503</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505</xdr:row>
          <xdr:rowOff>0</xdr:rowOff>
        </xdr:from>
        <xdr:to>
          <xdr:col>2</xdr:col>
          <xdr:colOff>66675</xdr:colOff>
          <xdr:row>505</xdr:row>
          <xdr:rowOff>304800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506</xdr:row>
          <xdr:rowOff>0</xdr:rowOff>
        </xdr:from>
        <xdr:to>
          <xdr:col>2</xdr:col>
          <xdr:colOff>66675</xdr:colOff>
          <xdr:row>506</xdr:row>
          <xdr:rowOff>304800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507</xdr:row>
          <xdr:rowOff>0</xdr:rowOff>
        </xdr:from>
        <xdr:to>
          <xdr:col>2</xdr:col>
          <xdr:colOff>66675</xdr:colOff>
          <xdr:row>507</xdr:row>
          <xdr:rowOff>304800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508</xdr:row>
          <xdr:rowOff>0</xdr:rowOff>
        </xdr:from>
        <xdr:to>
          <xdr:col>2</xdr:col>
          <xdr:colOff>66675</xdr:colOff>
          <xdr:row>508</xdr:row>
          <xdr:rowOff>304800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509</xdr:row>
          <xdr:rowOff>0</xdr:rowOff>
        </xdr:from>
        <xdr:to>
          <xdr:col>2</xdr:col>
          <xdr:colOff>66675</xdr:colOff>
          <xdr:row>509</xdr:row>
          <xdr:rowOff>304800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510</xdr:row>
          <xdr:rowOff>0</xdr:rowOff>
        </xdr:from>
        <xdr:to>
          <xdr:col>2</xdr:col>
          <xdr:colOff>66675</xdr:colOff>
          <xdr:row>511</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493</xdr:row>
      <xdr:rowOff>306551</xdr:rowOff>
    </xdr:from>
    <xdr:to>
      <xdr:col>12</xdr:col>
      <xdr:colOff>4664</xdr:colOff>
      <xdr:row>526</xdr:row>
      <xdr:rowOff>0</xdr:rowOff>
    </xdr:to>
    <xdr:sp macro="" textlink="">
      <xdr:nvSpPr>
        <xdr:cNvPr id="21" name="TextBox 20">
          <a:hlinkClick xmlns:r="http://schemas.openxmlformats.org/officeDocument/2006/relationships" r:id="rId10"/>
          <a:extLst>
            <a:ext uri="{FF2B5EF4-FFF2-40B4-BE49-F238E27FC236}">
              <a16:creationId xmlns:a16="http://schemas.microsoft.com/office/drawing/2014/main" id="{00000000-0008-0000-0000-000015000000}"/>
            </a:ext>
          </a:extLst>
        </xdr:cNvPr>
        <xdr:cNvSpPr txBox="1"/>
      </xdr:nvSpPr>
      <xdr:spPr>
        <a:xfrm>
          <a:off x="9342529" y="156458160"/>
          <a:ext cx="4675928" cy="1011620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As restrições são uma ferramenta para proteger a saúde humana e o meio ambiente de riscos inaceitáveis causados por produtos químicos. As restrições podem limitar ou proibir a fabricação, colocação no mercado ou utilização de uma substância. Uma restrição se aplica a qualquer substância isolada, em uma mistura ou em um artigo, incluindo aquelas que não requerem registro. Também pode ser aplicado a importações.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Exemplos de substâncias perigosas (restritivas) incluem, mas não estão limitadas a: Chrom6, chumbo, corantes AZO, DMF, PAHs, ftalatos, PFOS, liberação de níquel. Fonte: Agência Europeia de Produtos Químicos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Exemplos de regulamentos sobre substâncias restritas e manuseio produtos químicos: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u="sng">
              <a:solidFill>
                <a:schemeClr val="dk1"/>
              </a:solidFill>
              <a:effectLst/>
              <a:latin typeface="+mn-lt"/>
              <a:ea typeface="+mn-ea"/>
              <a:cs typeface="+mn-cs"/>
              <a:hlinkClick xmlns:r="http://schemas.openxmlformats.org/officeDocument/2006/relationships" r:id=""/>
            </a:rPr>
            <a:t>REACH</a:t>
          </a:r>
          <a:r>
            <a:rPr lang="pt-PT" sz="1100">
              <a:solidFill>
                <a:schemeClr val="dk1"/>
              </a:solidFill>
              <a:effectLst/>
              <a:latin typeface="+mn-lt"/>
              <a:ea typeface="+mn-ea"/>
              <a:cs typeface="+mn-cs"/>
            </a:rPr>
            <a:t> (Registro, Avaliação, Autorização, e Restrição de Produtos Químicos) é um regulamento da União Europeia que trata da produção e uso de substâncias químicas e seu impacto potencial na saúde humana e no meio ambiente. O regulamento define e inclui substâncias, preparações e artigos. Os fabricantes e importadores são obrigados a recolher informações sobre as propriedades das suas substâncias químicas e a registar as informações numa base de dados central gerida pela Agência Europeia dos Produtos Químicos.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u="sng">
              <a:solidFill>
                <a:schemeClr val="dk1"/>
              </a:solidFill>
              <a:effectLst/>
              <a:latin typeface="+mn-lt"/>
              <a:ea typeface="+mn-ea"/>
              <a:cs typeface="+mn-cs"/>
              <a:hlinkClick xmlns:r="http://schemas.openxmlformats.org/officeDocument/2006/relationships" r:id=""/>
            </a:rPr>
            <a:t>RoHS</a:t>
          </a:r>
          <a:r>
            <a:rPr lang="pt-PT" sz="1100">
              <a:solidFill>
                <a:schemeClr val="dk1"/>
              </a:solidFill>
              <a:effectLst/>
              <a:latin typeface="+mn-lt"/>
              <a:ea typeface="+mn-ea"/>
              <a:cs typeface="+mn-cs"/>
            </a:rPr>
            <a:t> (Restrição de Substâncias Perigosas) ou a Restrição do Uso de Certas Substâncias Perigosas na Diretiva de Equipamentos Elétricos e Eletrônicos (2011/65/UE) proíbe a colocação no mercado da UE de novos equipamentos elétricos e eletrônicos contendo mais do que os níveis acordados de chumbo, cádmio, mercúrio e outras substâncias.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u="sng">
              <a:solidFill>
                <a:schemeClr val="dk1"/>
              </a:solidFill>
              <a:effectLst/>
              <a:latin typeface="+mn-lt"/>
              <a:ea typeface="+mn-ea"/>
              <a:cs typeface="+mn-cs"/>
              <a:hlinkClick xmlns:r="http://schemas.openxmlformats.org/officeDocument/2006/relationships" r:id=""/>
            </a:rPr>
            <a:t>ELV</a:t>
          </a:r>
          <a:r>
            <a:rPr lang="pt-PT" sz="1100">
              <a:solidFill>
                <a:schemeClr val="dk1"/>
              </a:solidFill>
              <a:effectLst/>
              <a:latin typeface="+mn-lt"/>
              <a:ea typeface="+mn-ea"/>
              <a:cs typeface="+mn-cs"/>
            </a:rPr>
            <a:t> 2000/53/CE estabelece medidas que visam a prevenção de resíduos de veículos e, além disso, a reutilização, reciclagem e outras formas de valorização de veículos em fim de vida útil e seus componentes, de modo a reduzir a eliminação de resíduos, bem como a melhoria do desempenho ambiental de todos os operadores econômicos envolvidos no ciclo de vida útil dos veículos e especialmente dos operadores diretamente envolvidos no tratamento de veículos no fim da vida útil.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u="sng">
              <a:solidFill>
                <a:schemeClr val="dk1"/>
              </a:solidFill>
              <a:effectLst/>
              <a:latin typeface="+mn-lt"/>
              <a:ea typeface="+mn-ea"/>
              <a:cs typeface="+mn-cs"/>
              <a:hlinkClick xmlns:r="http://schemas.openxmlformats.org/officeDocument/2006/relationships" r:id=""/>
            </a:rPr>
            <a:t>A Convenção de Minamata sobre Mercúrio</a:t>
          </a:r>
          <a:r>
            <a:rPr lang="pt-PT" sz="1100">
              <a:solidFill>
                <a:schemeClr val="dk1"/>
              </a:solidFill>
              <a:effectLst/>
              <a:latin typeface="+mn-lt"/>
              <a:ea typeface="+mn-ea"/>
              <a:cs typeface="+mn-cs"/>
            </a:rPr>
            <a:t> regulamenta o uso de mercúrio. A produção de produtos com adição de mercúrio é permitida sob as exceções do Anexo A, sob exceções registradas, ou se houver uma estratégia alternativa para o produto relatada à Conferência das Partes por um país (Art. 4(2) lit. a) . O uso de mercúrio (compostos) em processos de fabricação é permitido pelo Anexo B ou sob exceções registradas (Art. 5(2) e Art. 6). A Convenção também aborda o armazenamento provisório de mercúrio e seu descarte quando se torna resíduo, locais contaminados por mercúrio, bem como questões de </a:t>
          </a:r>
        </a:p>
        <a:p>
          <a:endParaRPr lang="pt-PT" sz="1100">
            <a:solidFill>
              <a:schemeClr val="dk1"/>
            </a:solidFill>
            <a:effectLst/>
            <a:latin typeface="+mn-lt"/>
            <a:ea typeface="+mn-ea"/>
            <a:cs typeface="+mn-cs"/>
          </a:endParaRPr>
        </a:p>
        <a:p>
          <a:r>
            <a:rPr lang="pt-PT" sz="1100" u="sng">
              <a:solidFill>
                <a:schemeClr val="dk1"/>
              </a:solidFill>
              <a:effectLst/>
              <a:latin typeface="+mn-lt"/>
              <a:ea typeface="+mn-ea"/>
              <a:cs typeface="+mn-cs"/>
              <a:hlinkClick xmlns:r="http://schemas.openxmlformats.org/officeDocument/2006/relationships" r:id=""/>
            </a:rPr>
            <a:t>Convenção de Estocolmo sobre Poluentes Orgânicos Persistente</a:t>
          </a:r>
          <a:r>
            <a:rPr lang="pt-PT" sz="1100">
              <a:solidFill>
                <a:schemeClr val="dk1"/>
              </a:solidFill>
              <a:effectLst/>
              <a:latin typeface="+mn-lt"/>
              <a:ea typeface="+mn-ea"/>
              <a:cs typeface="+mn-cs"/>
            </a:rPr>
            <a:t>s regulamenta o uso de POPs. A Convenção exige que suas partes tomem medidas para eliminar ou reduzir a liberação de POPs no meio ambiente. A produção e uso são permitidos para pesquisa em escala laboratorial ou como padrão de referência (Art. 3(5)), sob as exceções do Anexo I, sob a carência do art. 4(2) Frase 1 Regulamento (UE) 2019/1021, ou nos termos do Anexo I, parte B Regulamento (CE) n.º 850/2004. O manuseio, coleta, armazenamento e descarte são permitidos nos termos do art. 6.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pt-PT" sz="1100">
              <a:solidFill>
                <a:schemeClr val="dk1"/>
              </a:solidFill>
              <a:effectLst/>
              <a:latin typeface="+mn-lt"/>
              <a:ea typeface="+mn-ea"/>
              <a:cs typeface="+mn-cs"/>
            </a:rPr>
            <a:t>A </a:t>
          </a:r>
          <a:r>
            <a:rPr lang="pt-PT" sz="1100" u="sng">
              <a:solidFill>
                <a:schemeClr val="dk1"/>
              </a:solidFill>
              <a:effectLst/>
              <a:latin typeface="+mn-lt"/>
              <a:ea typeface="+mn-ea"/>
              <a:cs typeface="+mn-cs"/>
              <a:hlinkClick xmlns:r="http://schemas.openxmlformats.org/officeDocument/2006/relationships" r:id=""/>
            </a:rPr>
            <a:t>Convenção de Basileia</a:t>
          </a:r>
          <a:r>
            <a:rPr lang="pt-PT" sz="1100">
              <a:solidFill>
                <a:schemeClr val="dk1"/>
              </a:solidFill>
              <a:effectLst/>
              <a:latin typeface="+mn-lt"/>
              <a:ea typeface="+mn-ea"/>
              <a:cs typeface="+mn-cs"/>
            </a:rPr>
            <a:t> proíbe a importação e exportação de resíduos perigosos de origem e para países terceiros e alguns dos países terceiros. Além das disposições da convenção, a Diretiva 91/6</a:t>
          </a:r>
        </a:p>
        <a:p>
          <a:endParaRPr lang="en-BE"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The Stockholm Convention on Persistent Organic Pollutants</a:t>
          </a:r>
          <a:r>
            <a:rPr lang="en-US" sz="1100">
              <a:solidFill>
                <a:schemeClr val="dk1"/>
              </a:solidFill>
              <a:effectLst/>
              <a:latin typeface="+mn-lt"/>
              <a:ea typeface="+mn-ea"/>
              <a:cs typeface="+mn-cs"/>
            </a:rPr>
            <a:t>. The Convention requires its parties to take measures to eliminate or reduce the release of POPs into the environment. The production and use are permitted for laboratory-scale research or as reference standard (Art. 3(5)), under the exceptions of Annex I, under the grace period of Art. 4(2) Sentence 1 Regulation (EU) 2019/1021, or under Annex I, part B Regulation (EC) No. 850/2004. The handling, collection, storage, and disposal is permitted under Art. 6.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The Basel Convention</a:t>
          </a:r>
          <a:r>
            <a:rPr lang="en-US" sz="1100">
              <a:solidFill>
                <a:schemeClr val="dk1"/>
              </a:solidFill>
              <a:effectLst/>
              <a:latin typeface="+mn-lt"/>
              <a:ea typeface="+mn-ea"/>
              <a:cs typeface="+mn-cs"/>
            </a:rPr>
            <a:t> prohibits the import and export of hazardous waste from and to third party countries and some of the party countries. In addition to the provisions of the convention, Council Directive 91/689/EEC must be taken into account when defining hazardous waste</a:t>
          </a:r>
          <a:r>
            <a:rPr lang="en-GB" sz="1100">
              <a:solidFill>
                <a:schemeClr val="dk1"/>
              </a:solidFill>
              <a:effectLst/>
              <a:latin typeface="+mn-lt"/>
              <a:ea typeface="+mn-ea"/>
              <a:cs typeface="+mn-cs"/>
            </a:rPr>
            <a:t>.</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527</xdr:row>
          <xdr:rowOff>0</xdr:rowOff>
        </xdr:from>
        <xdr:to>
          <xdr:col>1</xdr:col>
          <xdr:colOff>885825</xdr:colOff>
          <xdr:row>528</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530</xdr:row>
          <xdr:rowOff>0</xdr:rowOff>
        </xdr:from>
        <xdr:to>
          <xdr:col>1</xdr:col>
          <xdr:colOff>885825</xdr:colOff>
          <xdr:row>531</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526</xdr:row>
      <xdr:rowOff>0</xdr:rowOff>
    </xdr:from>
    <xdr:to>
      <xdr:col>12</xdr:col>
      <xdr:colOff>4664</xdr:colOff>
      <xdr:row>544</xdr:row>
      <xdr:rowOff>0</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9361129" y="166923065"/>
          <a:ext cx="4674987" cy="5530645"/>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pt-PT" sz="1100">
              <a:effectLst/>
              <a:latin typeface="Frutiger LT 47 LightCn"/>
              <a:ea typeface="Lucida Sans Unicode" panose="020B0602030504020204" pitchFamily="34" charset="0"/>
              <a:cs typeface="Lucida Sans Unicode" panose="020B0602030504020204" pitchFamily="34" charset="0"/>
            </a:rPr>
            <a:t>O CDP usa uma metodologia de pontuação para incentivar as empresas a medir e gerenciar os impactos ambientais por meio da participação nos programas de mudança climática, água, florestas e cadeia de suprimentos do CDP. Cada um dos questionários do CDP (Mudanças Climáticas, Água e Florestas) possui uma metodologia de pontuação individual.</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11</xdr:row>
          <xdr:rowOff>28575</xdr:rowOff>
        </xdr:from>
        <xdr:to>
          <xdr:col>3</xdr:col>
          <xdr:colOff>142875</xdr:colOff>
          <xdr:row>11</xdr:row>
          <xdr:rowOff>257175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28575</xdr:rowOff>
        </xdr:from>
        <xdr:to>
          <xdr:col>3</xdr:col>
          <xdr:colOff>142875</xdr:colOff>
          <xdr:row>12</xdr:row>
          <xdr:rowOff>257175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28575</xdr:rowOff>
        </xdr:from>
        <xdr:to>
          <xdr:col>3</xdr:col>
          <xdr:colOff>142875</xdr:colOff>
          <xdr:row>13</xdr:row>
          <xdr:rowOff>257175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28575</xdr:rowOff>
        </xdr:from>
        <xdr:to>
          <xdr:col>3</xdr:col>
          <xdr:colOff>142875</xdr:colOff>
          <xdr:row>21</xdr:row>
          <xdr:rowOff>257175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28575</xdr:rowOff>
        </xdr:from>
        <xdr:to>
          <xdr:col>3</xdr:col>
          <xdr:colOff>142875</xdr:colOff>
          <xdr:row>16</xdr:row>
          <xdr:rowOff>257175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28575</xdr:rowOff>
        </xdr:from>
        <xdr:to>
          <xdr:col>3</xdr:col>
          <xdr:colOff>142875</xdr:colOff>
          <xdr:row>17</xdr:row>
          <xdr:rowOff>257175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28575</xdr:rowOff>
        </xdr:from>
        <xdr:to>
          <xdr:col>3</xdr:col>
          <xdr:colOff>142875</xdr:colOff>
          <xdr:row>18</xdr:row>
          <xdr:rowOff>257175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28575</xdr:rowOff>
        </xdr:from>
        <xdr:to>
          <xdr:col>3</xdr:col>
          <xdr:colOff>142875</xdr:colOff>
          <xdr:row>19</xdr:row>
          <xdr:rowOff>257175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28575</xdr:rowOff>
        </xdr:from>
        <xdr:to>
          <xdr:col>3</xdr:col>
          <xdr:colOff>142875</xdr:colOff>
          <xdr:row>20</xdr:row>
          <xdr:rowOff>257175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28575</xdr:rowOff>
        </xdr:from>
        <xdr:to>
          <xdr:col>3</xdr:col>
          <xdr:colOff>142875</xdr:colOff>
          <xdr:row>22</xdr:row>
          <xdr:rowOff>257175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28575</xdr:rowOff>
        </xdr:from>
        <xdr:to>
          <xdr:col>3</xdr:col>
          <xdr:colOff>142875</xdr:colOff>
          <xdr:row>32</xdr:row>
          <xdr:rowOff>257175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28575</xdr:rowOff>
        </xdr:from>
        <xdr:to>
          <xdr:col>3</xdr:col>
          <xdr:colOff>142875</xdr:colOff>
          <xdr:row>33</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34</xdr:row>
          <xdr:rowOff>28575</xdr:rowOff>
        </xdr:from>
        <xdr:to>
          <xdr:col>3</xdr:col>
          <xdr:colOff>142875</xdr:colOff>
          <xdr:row>34</xdr:row>
          <xdr:rowOff>257175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28575</xdr:rowOff>
        </xdr:from>
        <xdr:to>
          <xdr:col>3</xdr:col>
          <xdr:colOff>142875</xdr:colOff>
          <xdr:row>35</xdr:row>
          <xdr:rowOff>257175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28575</xdr:rowOff>
        </xdr:from>
        <xdr:to>
          <xdr:col>3</xdr:col>
          <xdr:colOff>142875</xdr:colOff>
          <xdr:row>43</xdr:row>
          <xdr:rowOff>257175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28575</xdr:rowOff>
        </xdr:from>
        <xdr:to>
          <xdr:col>3</xdr:col>
          <xdr:colOff>142875</xdr:colOff>
          <xdr:row>32</xdr:row>
          <xdr:rowOff>257175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28575</xdr:rowOff>
        </xdr:from>
        <xdr:to>
          <xdr:col>3</xdr:col>
          <xdr:colOff>142875</xdr:colOff>
          <xdr:row>33</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28575</xdr:rowOff>
        </xdr:from>
        <xdr:to>
          <xdr:col>3</xdr:col>
          <xdr:colOff>142875</xdr:colOff>
          <xdr:row>41</xdr:row>
          <xdr:rowOff>257175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28575</xdr:rowOff>
        </xdr:from>
        <xdr:to>
          <xdr:col>3</xdr:col>
          <xdr:colOff>142875</xdr:colOff>
          <xdr:row>36</xdr:row>
          <xdr:rowOff>257175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28575</xdr:rowOff>
        </xdr:from>
        <xdr:to>
          <xdr:col>3</xdr:col>
          <xdr:colOff>142875</xdr:colOff>
          <xdr:row>37</xdr:row>
          <xdr:rowOff>257175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28575</xdr:rowOff>
        </xdr:from>
        <xdr:to>
          <xdr:col>3</xdr:col>
          <xdr:colOff>142875</xdr:colOff>
          <xdr:row>38</xdr:row>
          <xdr:rowOff>257175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39</xdr:row>
          <xdr:rowOff>28575</xdr:rowOff>
        </xdr:from>
        <xdr:to>
          <xdr:col>3</xdr:col>
          <xdr:colOff>142875</xdr:colOff>
          <xdr:row>39</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28575</xdr:rowOff>
        </xdr:from>
        <xdr:to>
          <xdr:col>3</xdr:col>
          <xdr:colOff>142875</xdr:colOff>
          <xdr:row>40</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28575</xdr:rowOff>
        </xdr:from>
        <xdr:to>
          <xdr:col>3</xdr:col>
          <xdr:colOff>142875</xdr:colOff>
          <xdr:row>42</xdr:row>
          <xdr:rowOff>257175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28575</xdr:rowOff>
        </xdr:from>
        <xdr:to>
          <xdr:col>3</xdr:col>
          <xdr:colOff>142875</xdr:colOff>
          <xdr:row>31</xdr:row>
          <xdr:rowOff>257175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28575</xdr:rowOff>
        </xdr:from>
        <xdr:to>
          <xdr:col>3</xdr:col>
          <xdr:colOff>142875</xdr:colOff>
          <xdr:row>31</xdr:row>
          <xdr:rowOff>257175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104</xdr:row>
          <xdr:rowOff>0</xdr:rowOff>
        </xdr:from>
        <xdr:to>
          <xdr:col>1</xdr:col>
          <xdr:colOff>904875</xdr:colOff>
          <xdr:row>105</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105</xdr:row>
          <xdr:rowOff>0</xdr:rowOff>
        </xdr:from>
        <xdr:to>
          <xdr:col>1</xdr:col>
          <xdr:colOff>904875</xdr:colOff>
          <xdr:row>106</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108</xdr:row>
          <xdr:rowOff>0</xdr:rowOff>
        </xdr:from>
        <xdr:to>
          <xdr:col>1</xdr:col>
          <xdr:colOff>904875</xdr:colOff>
          <xdr:row>109</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123</xdr:row>
          <xdr:rowOff>0</xdr:rowOff>
        </xdr:from>
        <xdr:to>
          <xdr:col>1</xdr:col>
          <xdr:colOff>885825</xdr:colOff>
          <xdr:row>124</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283</xdr:row>
          <xdr:rowOff>0</xdr:rowOff>
        </xdr:from>
        <xdr:to>
          <xdr:col>1</xdr:col>
          <xdr:colOff>866775</xdr:colOff>
          <xdr:row>284</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284</xdr:row>
          <xdr:rowOff>0</xdr:rowOff>
        </xdr:from>
        <xdr:to>
          <xdr:col>1</xdr:col>
          <xdr:colOff>866775</xdr:colOff>
          <xdr:row>285</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285</xdr:row>
          <xdr:rowOff>0</xdr:rowOff>
        </xdr:from>
        <xdr:to>
          <xdr:col>1</xdr:col>
          <xdr:colOff>866775</xdr:colOff>
          <xdr:row>286</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286</xdr:row>
          <xdr:rowOff>0</xdr:rowOff>
        </xdr:from>
        <xdr:to>
          <xdr:col>1</xdr:col>
          <xdr:colOff>866775</xdr:colOff>
          <xdr:row>287</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287</xdr:row>
          <xdr:rowOff>0</xdr:rowOff>
        </xdr:from>
        <xdr:to>
          <xdr:col>1</xdr:col>
          <xdr:colOff>866775</xdr:colOff>
          <xdr:row>288</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288</xdr:row>
          <xdr:rowOff>0</xdr:rowOff>
        </xdr:from>
        <xdr:to>
          <xdr:col>1</xdr:col>
          <xdr:colOff>866775</xdr:colOff>
          <xdr:row>289</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289</xdr:row>
          <xdr:rowOff>0</xdr:rowOff>
        </xdr:from>
        <xdr:to>
          <xdr:col>1</xdr:col>
          <xdr:colOff>866775</xdr:colOff>
          <xdr:row>290</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400</xdr:row>
          <xdr:rowOff>28575</xdr:rowOff>
        </xdr:from>
        <xdr:to>
          <xdr:col>1</xdr:col>
          <xdr:colOff>657225</xdr:colOff>
          <xdr:row>400</xdr:row>
          <xdr:rowOff>304800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408</xdr:row>
          <xdr:rowOff>0</xdr:rowOff>
        </xdr:from>
        <xdr:to>
          <xdr:col>1</xdr:col>
          <xdr:colOff>685800</xdr:colOff>
          <xdr:row>408</xdr:row>
          <xdr:rowOff>295275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416</xdr:row>
          <xdr:rowOff>0</xdr:rowOff>
        </xdr:from>
        <xdr:to>
          <xdr:col>1</xdr:col>
          <xdr:colOff>600075</xdr:colOff>
          <xdr:row>416</xdr:row>
          <xdr:rowOff>295275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421</xdr:row>
      <xdr:rowOff>0</xdr:rowOff>
    </xdr:from>
    <xdr:to>
      <xdr:col>12</xdr:col>
      <xdr:colOff>4664</xdr:colOff>
      <xdr:row>442</xdr:row>
      <xdr:rowOff>308428</xdr:rowOff>
    </xdr:to>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8353425" y="122367675"/>
          <a:ext cx="7024589" cy="679495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effectLst/>
              <a:latin typeface="Frutiger LT 47 LightCn"/>
              <a:ea typeface="Lucida Sans Unicode" panose="020B0602030504020204" pitchFamily="34" charset="0"/>
            </a:rPr>
            <a:t>Um sistema de gestão de energia é um processo sistemático para melhorar continuamente o desempenho energético e maximizar a economia de energia. Um sistema de gestão pode ser desenvolvido internamente ou de acordo com normas nacionais, ou internacionais. Os sistemas de gestão certificados fornecem maior garantia às partes interessadas de que uma empresa está comprometida em operar os negócios de maneira sustentável e implementou todos os processos necessários. Embora o SAQ também reconheça sistemas de gestão desenvolvidos internamente, a pontuação mais alta é alcançada se um sistema de gestão for certificado de acordo com normas reconhecidas internacionalmente. </a:t>
          </a:r>
          <a:endParaRPr lang="en-BE" sz="1600">
            <a:effectLst/>
            <a:latin typeface="Lucida Sans Unicode" panose="020B0602030504020204" pitchFamily="34" charset="0"/>
            <a:ea typeface="Lucida Sans Unicode" panose="020B0602030504020204" pitchFamily="34" charset="0"/>
          </a:endParaRPr>
        </a:p>
        <a:p>
          <a:r>
            <a:rPr lang="pt-PT"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pt-PT" sz="1100">
              <a:effectLst/>
              <a:latin typeface="Frutiger LT 47 LightCn"/>
              <a:ea typeface="Lucida Sans Unicode" panose="020B0602030504020204" pitchFamily="34" charset="0"/>
            </a:rPr>
            <a:t>Padrão de certificação relevante internacionalmente aceito: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effectLst/>
              <a:latin typeface="Frutiger LT 47 LightCn"/>
              <a:ea typeface="Lucida Sans Unicode" panose="020B0602030504020204" pitchFamily="34" charset="0"/>
            </a:rPr>
            <a:t>ISO 50001 - Gestão de energia</a:t>
          </a:r>
          <a:endParaRPr lang="en-BE" sz="1600">
            <a:effectLst/>
            <a:latin typeface="Lucida Sans Unicode" panose="020B0602030504020204" pitchFamily="34" charset="0"/>
            <a:ea typeface="Lucida Sans Unicode" panose="020B0602030504020204" pitchFamily="34" charset="0"/>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422</xdr:row>
          <xdr:rowOff>28575</xdr:rowOff>
        </xdr:from>
        <xdr:to>
          <xdr:col>1</xdr:col>
          <xdr:colOff>657225</xdr:colOff>
          <xdr:row>422</xdr:row>
          <xdr:rowOff>304800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430</xdr:row>
          <xdr:rowOff>0</xdr:rowOff>
        </xdr:from>
        <xdr:to>
          <xdr:col>1</xdr:col>
          <xdr:colOff>685800</xdr:colOff>
          <xdr:row>430</xdr:row>
          <xdr:rowOff>295275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438</xdr:row>
          <xdr:rowOff>0</xdr:rowOff>
        </xdr:from>
        <xdr:to>
          <xdr:col>1</xdr:col>
          <xdr:colOff>600075</xdr:colOff>
          <xdr:row>438</xdr:row>
          <xdr:rowOff>295275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441</xdr:row>
          <xdr:rowOff>0</xdr:rowOff>
        </xdr:from>
        <xdr:to>
          <xdr:col>1</xdr:col>
          <xdr:colOff>600075</xdr:colOff>
          <xdr:row>441</xdr:row>
          <xdr:rowOff>295275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553</xdr:row>
          <xdr:rowOff>0</xdr:rowOff>
        </xdr:from>
        <xdr:to>
          <xdr:col>2</xdr:col>
          <xdr:colOff>66675</xdr:colOff>
          <xdr:row>554</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554</xdr:row>
          <xdr:rowOff>0</xdr:rowOff>
        </xdr:from>
        <xdr:to>
          <xdr:col>2</xdr:col>
          <xdr:colOff>66675</xdr:colOff>
          <xdr:row>555</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555</xdr:row>
          <xdr:rowOff>0</xdr:rowOff>
        </xdr:from>
        <xdr:to>
          <xdr:col>2</xdr:col>
          <xdr:colOff>66675</xdr:colOff>
          <xdr:row>556</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556</xdr:row>
          <xdr:rowOff>0</xdr:rowOff>
        </xdr:from>
        <xdr:to>
          <xdr:col>2</xdr:col>
          <xdr:colOff>66675</xdr:colOff>
          <xdr:row>557</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557</xdr:row>
          <xdr:rowOff>0</xdr:rowOff>
        </xdr:from>
        <xdr:to>
          <xdr:col>2</xdr:col>
          <xdr:colOff>66675</xdr:colOff>
          <xdr:row>558</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558</xdr:row>
          <xdr:rowOff>0</xdr:rowOff>
        </xdr:from>
        <xdr:to>
          <xdr:col>2</xdr:col>
          <xdr:colOff>66675</xdr:colOff>
          <xdr:row>559</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559</xdr:row>
          <xdr:rowOff>0</xdr:rowOff>
        </xdr:from>
        <xdr:to>
          <xdr:col>2</xdr:col>
          <xdr:colOff>66675</xdr:colOff>
          <xdr:row>560</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560</xdr:row>
          <xdr:rowOff>0</xdr:rowOff>
        </xdr:from>
        <xdr:to>
          <xdr:col>2</xdr:col>
          <xdr:colOff>66675</xdr:colOff>
          <xdr:row>561</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561</xdr:row>
          <xdr:rowOff>0</xdr:rowOff>
        </xdr:from>
        <xdr:to>
          <xdr:col>2</xdr:col>
          <xdr:colOff>66675</xdr:colOff>
          <xdr:row>562</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562</xdr:row>
          <xdr:rowOff>0</xdr:rowOff>
        </xdr:from>
        <xdr:to>
          <xdr:col>2</xdr:col>
          <xdr:colOff>66675</xdr:colOff>
          <xdr:row>563</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563</xdr:row>
          <xdr:rowOff>0</xdr:rowOff>
        </xdr:from>
        <xdr:to>
          <xdr:col>2</xdr:col>
          <xdr:colOff>66675</xdr:colOff>
          <xdr:row>564</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564</xdr:row>
          <xdr:rowOff>0</xdr:rowOff>
        </xdr:from>
        <xdr:to>
          <xdr:col>2</xdr:col>
          <xdr:colOff>66675</xdr:colOff>
          <xdr:row>565</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545</xdr:row>
      <xdr:rowOff>0</xdr:rowOff>
    </xdr:from>
    <xdr:to>
      <xdr:col>12</xdr:col>
      <xdr:colOff>4664</xdr:colOff>
      <xdr:row>630</xdr:row>
      <xdr:rowOff>0</xdr:rowOff>
    </xdr:to>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8458200" y="164922200"/>
          <a:ext cx="7027764" cy="262763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Os requisitos de RSE/Sustentabilidade para fornecedores são geralmente estabelecidos em um documento específico do código de conduta do fornecedor ou em um documento de conduta da empresa que se aplica tanto aos funcionários internos quanto aos parceiros de negócios externos, como fornecedores. O objetivo, por meio desses requisitos de RSE, deve ser promover condições de trabalho saudáveis, direitos humanos e responsabilidade ambiental em toda a cadeia de suprimentos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BE" sz="1100" b="0" i="0" u="none" strike="noStrike">
              <a:solidFill>
                <a:schemeClr val="dk1"/>
              </a:solidFill>
              <a:effectLst/>
              <a:latin typeface="+mn-lt"/>
              <a:ea typeface="+mn-ea"/>
              <a:cs typeface="+mn-cs"/>
            </a:rPr>
            <a:t>  </a:t>
          </a:r>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pPr marL="0"/>
          <a:r>
            <a:rPr lang="pt-PT" sz="1100">
              <a:solidFill>
                <a:srgbClr val="000000"/>
              </a:solidFill>
              <a:effectLst/>
              <a:latin typeface="Frutiger LT 47 LightCn"/>
              <a:ea typeface="Times New Roman" panose="02020603050405020304" pitchFamily="18" charset="0"/>
              <a:cs typeface="Calibri" panose="020F0502020204030204" pitchFamily="34" charset="0"/>
            </a:rPr>
            <a:t>Se uma empresa estabelece requisitos para seus fornecedores, ela deve ter disposições para monitorar a implementação desses requisitos nas operações comerciais de seu fornecedor. O monitoramento de fornecedores fornece informações e identifica áreas para melhorias positivas colaborativas. Isso pode ser alcançado por meio de: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Uma auditoria terceirizada é uma auditoria externa realizada por organizações independentes, como registradores (órgãos de certificação) ou reguladores.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Uma auditoria de 2ª parte é uma auditoria externa realizada por clientes ou por terceiros em seu nome. Também pode ser feito por reguladores ou qualquer parte externa que tenha interesse formal em uma organização. </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Um questionário de avaliação da sustentabilidade (SAQ) (SAQ) pode ser usado para avaliar as atividades de RSE e sustentabilidade de uma cadeia de suprimentos e identificar possíveis melhorias.</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546</xdr:row>
          <xdr:rowOff>0</xdr:rowOff>
        </xdr:from>
        <xdr:to>
          <xdr:col>1</xdr:col>
          <xdr:colOff>885825</xdr:colOff>
          <xdr:row>547</xdr:row>
          <xdr:rowOff>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549</xdr:row>
          <xdr:rowOff>0</xdr:rowOff>
        </xdr:from>
        <xdr:to>
          <xdr:col>1</xdr:col>
          <xdr:colOff>885825</xdr:colOff>
          <xdr:row>550</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567</xdr:row>
          <xdr:rowOff>0</xdr:rowOff>
        </xdr:from>
        <xdr:to>
          <xdr:col>2</xdr:col>
          <xdr:colOff>66675</xdr:colOff>
          <xdr:row>568</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570</xdr:row>
          <xdr:rowOff>0</xdr:rowOff>
        </xdr:from>
        <xdr:to>
          <xdr:col>2</xdr:col>
          <xdr:colOff>47625</xdr:colOff>
          <xdr:row>571</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571</xdr:row>
          <xdr:rowOff>0</xdr:rowOff>
        </xdr:from>
        <xdr:to>
          <xdr:col>2</xdr:col>
          <xdr:colOff>47625</xdr:colOff>
          <xdr:row>572</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572</xdr:row>
          <xdr:rowOff>0</xdr:rowOff>
        </xdr:from>
        <xdr:to>
          <xdr:col>2</xdr:col>
          <xdr:colOff>47625</xdr:colOff>
          <xdr:row>573</xdr:row>
          <xdr:rowOff>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573</xdr:row>
          <xdr:rowOff>0</xdr:rowOff>
        </xdr:from>
        <xdr:to>
          <xdr:col>2</xdr:col>
          <xdr:colOff>47625</xdr:colOff>
          <xdr:row>574</xdr:row>
          <xdr:rowOff>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574</xdr:row>
          <xdr:rowOff>0</xdr:rowOff>
        </xdr:from>
        <xdr:to>
          <xdr:col>2</xdr:col>
          <xdr:colOff>47625</xdr:colOff>
          <xdr:row>575</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575</xdr:row>
          <xdr:rowOff>0</xdr:rowOff>
        </xdr:from>
        <xdr:to>
          <xdr:col>2</xdr:col>
          <xdr:colOff>47625</xdr:colOff>
          <xdr:row>576</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576</xdr:row>
          <xdr:rowOff>0</xdr:rowOff>
        </xdr:from>
        <xdr:to>
          <xdr:col>2</xdr:col>
          <xdr:colOff>47625</xdr:colOff>
          <xdr:row>577</xdr:row>
          <xdr:rowOff>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577</xdr:row>
          <xdr:rowOff>0</xdr:rowOff>
        </xdr:from>
        <xdr:to>
          <xdr:col>2</xdr:col>
          <xdr:colOff>47625</xdr:colOff>
          <xdr:row>578</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578</xdr:row>
          <xdr:rowOff>0</xdr:rowOff>
        </xdr:from>
        <xdr:to>
          <xdr:col>2</xdr:col>
          <xdr:colOff>47625</xdr:colOff>
          <xdr:row>579</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579</xdr:row>
          <xdr:rowOff>0</xdr:rowOff>
        </xdr:from>
        <xdr:to>
          <xdr:col>2</xdr:col>
          <xdr:colOff>47625</xdr:colOff>
          <xdr:row>580</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582</xdr:row>
          <xdr:rowOff>0</xdr:rowOff>
        </xdr:from>
        <xdr:to>
          <xdr:col>2</xdr:col>
          <xdr:colOff>47625</xdr:colOff>
          <xdr:row>583</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583</xdr:row>
          <xdr:rowOff>0</xdr:rowOff>
        </xdr:from>
        <xdr:to>
          <xdr:col>2</xdr:col>
          <xdr:colOff>47625</xdr:colOff>
          <xdr:row>584</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584</xdr:row>
          <xdr:rowOff>0</xdr:rowOff>
        </xdr:from>
        <xdr:to>
          <xdr:col>2</xdr:col>
          <xdr:colOff>47625</xdr:colOff>
          <xdr:row>585</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585</xdr:row>
          <xdr:rowOff>0</xdr:rowOff>
        </xdr:from>
        <xdr:to>
          <xdr:col>2</xdr:col>
          <xdr:colOff>47625</xdr:colOff>
          <xdr:row>586</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586</xdr:row>
          <xdr:rowOff>0</xdr:rowOff>
        </xdr:from>
        <xdr:to>
          <xdr:col>2</xdr:col>
          <xdr:colOff>47625</xdr:colOff>
          <xdr:row>587</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587</xdr:row>
          <xdr:rowOff>0</xdr:rowOff>
        </xdr:from>
        <xdr:to>
          <xdr:col>2</xdr:col>
          <xdr:colOff>47625</xdr:colOff>
          <xdr:row>588</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588</xdr:row>
          <xdr:rowOff>0</xdr:rowOff>
        </xdr:from>
        <xdr:to>
          <xdr:col>2</xdr:col>
          <xdr:colOff>47625</xdr:colOff>
          <xdr:row>589</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589</xdr:row>
          <xdr:rowOff>0</xdr:rowOff>
        </xdr:from>
        <xdr:to>
          <xdr:col>2</xdr:col>
          <xdr:colOff>47625</xdr:colOff>
          <xdr:row>590</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590</xdr:row>
          <xdr:rowOff>0</xdr:rowOff>
        </xdr:from>
        <xdr:to>
          <xdr:col>2</xdr:col>
          <xdr:colOff>47625</xdr:colOff>
          <xdr:row>591</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591</xdr:row>
          <xdr:rowOff>0</xdr:rowOff>
        </xdr:from>
        <xdr:to>
          <xdr:col>2</xdr:col>
          <xdr:colOff>47625</xdr:colOff>
          <xdr:row>592</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592</xdr:row>
          <xdr:rowOff>0</xdr:rowOff>
        </xdr:from>
        <xdr:to>
          <xdr:col>2</xdr:col>
          <xdr:colOff>47625</xdr:colOff>
          <xdr:row>593</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593</xdr:row>
          <xdr:rowOff>0</xdr:rowOff>
        </xdr:from>
        <xdr:to>
          <xdr:col>2</xdr:col>
          <xdr:colOff>47625</xdr:colOff>
          <xdr:row>594</xdr:row>
          <xdr:rowOff>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594</xdr:row>
          <xdr:rowOff>0</xdr:rowOff>
        </xdr:from>
        <xdr:to>
          <xdr:col>2</xdr:col>
          <xdr:colOff>47625</xdr:colOff>
          <xdr:row>595</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595</xdr:row>
          <xdr:rowOff>0</xdr:rowOff>
        </xdr:from>
        <xdr:to>
          <xdr:col>2</xdr:col>
          <xdr:colOff>47625</xdr:colOff>
          <xdr:row>596</xdr:row>
          <xdr:rowOff>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596</xdr:row>
          <xdr:rowOff>0</xdr:rowOff>
        </xdr:from>
        <xdr:to>
          <xdr:col>2</xdr:col>
          <xdr:colOff>47625</xdr:colOff>
          <xdr:row>597</xdr:row>
          <xdr:rowOff>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600</xdr:row>
          <xdr:rowOff>0</xdr:rowOff>
        </xdr:from>
        <xdr:to>
          <xdr:col>2</xdr:col>
          <xdr:colOff>47625</xdr:colOff>
          <xdr:row>601</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601</xdr:row>
          <xdr:rowOff>0</xdr:rowOff>
        </xdr:from>
        <xdr:to>
          <xdr:col>2</xdr:col>
          <xdr:colOff>47625</xdr:colOff>
          <xdr:row>602</xdr:row>
          <xdr:rowOff>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604</xdr:row>
          <xdr:rowOff>0</xdr:rowOff>
        </xdr:from>
        <xdr:to>
          <xdr:col>1</xdr:col>
          <xdr:colOff>885825</xdr:colOff>
          <xdr:row>605</xdr:row>
          <xdr:rowOff>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607</xdr:row>
          <xdr:rowOff>0</xdr:rowOff>
        </xdr:from>
        <xdr:to>
          <xdr:col>1</xdr:col>
          <xdr:colOff>885825</xdr:colOff>
          <xdr:row>608</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630</xdr:row>
      <xdr:rowOff>0</xdr:rowOff>
    </xdr:from>
    <xdr:to>
      <xdr:col>12</xdr:col>
      <xdr:colOff>4664</xdr:colOff>
      <xdr:row>646</xdr:row>
      <xdr:rowOff>0</xdr:rowOff>
    </xdr:to>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8553450" y="191147700"/>
          <a:ext cx="7015064" cy="48768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607</xdr:row>
          <xdr:rowOff>0</xdr:rowOff>
        </xdr:from>
        <xdr:to>
          <xdr:col>1</xdr:col>
          <xdr:colOff>885825</xdr:colOff>
          <xdr:row>608</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610</xdr:row>
          <xdr:rowOff>0</xdr:rowOff>
        </xdr:from>
        <xdr:to>
          <xdr:col>1</xdr:col>
          <xdr:colOff>885825</xdr:colOff>
          <xdr:row>611</xdr:row>
          <xdr:rowOff>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610</xdr:row>
          <xdr:rowOff>0</xdr:rowOff>
        </xdr:from>
        <xdr:to>
          <xdr:col>1</xdr:col>
          <xdr:colOff>885825</xdr:colOff>
          <xdr:row>611</xdr:row>
          <xdr:rowOff>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613</xdr:row>
          <xdr:rowOff>0</xdr:rowOff>
        </xdr:from>
        <xdr:to>
          <xdr:col>1</xdr:col>
          <xdr:colOff>885825</xdr:colOff>
          <xdr:row>614</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613</xdr:row>
          <xdr:rowOff>0</xdr:rowOff>
        </xdr:from>
        <xdr:to>
          <xdr:col>1</xdr:col>
          <xdr:colOff>885825</xdr:colOff>
          <xdr:row>614</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616</xdr:row>
          <xdr:rowOff>0</xdr:rowOff>
        </xdr:from>
        <xdr:to>
          <xdr:col>1</xdr:col>
          <xdr:colOff>885825</xdr:colOff>
          <xdr:row>617</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616</xdr:row>
          <xdr:rowOff>0</xdr:rowOff>
        </xdr:from>
        <xdr:to>
          <xdr:col>1</xdr:col>
          <xdr:colOff>885825</xdr:colOff>
          <xdr:row>617</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619</xdr:row>
          <xdr:rowOff>0</xdr:rowOff>
        </xdr:from>
        <xdr:to>
          <xdr:col>1</xdr:col>
          <xdr:colOff>885825</xdr:colOff>
          <xdr:row>620</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622</xdr:row>
          <xdr:rowOff>0</xdr:rowOff>
        </xdr:from>
        <xdr:to>
          <xdr:col>1</xdr:col>
          <xdr:colOff>885825</xdr:colOff>
          <xdr:row>623</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622</xdr:row>
          <xdr:rowOff>0</xdr:rowOff>
        </xdr:from>
        <xdr:to>
          <xdr:col>1</xdr:col>
          <xdr:colOff>885825</xdr:colOff>
          <xdr:row>623</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625</xdr:row>
          <xdr:rowOff>0</xdr:rowOff>
        </xdr:from>
        <xdr:to>
          <xdr:col>1</xdr:col>
          <xdr:colOff>885825</xdr:colOff>
          <xdr:row>626</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625</xdr:row>
          <xdr:rowOff>0</xdr:rowOff>
        </xdr:from>
        <xdr:to>
          <xdr:col>1</xdr:col>
          <xdr:colOff>885825</xdr:colOff>
          <xdr:row>626</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628</xdr:row>
          <xdr:rowOff>0</xdr:rowOff>
        </xdr:from>
        <xdr:to>
          <xdr:col>1</xdr:col>
          <xdr:colOff>885825</xdr:colOff>
          <xdr:row>629</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628</xdr:row>
          <xdr:rowOff>0</xdr:rowOff>
        </xdr:from>
        <xdr:to>
          <xdr:col>1</xdr:col>
          <xdr:colOff>885825</xdr:colOff>
          <xdr:row>629</xdr:row>
          <xdr:rowOff>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631</xdr:row>
          <xdr:rowOff>0</xdr:rowOff>
        </xdr:from>
        <xdr:to>
          <xdr:col>1</xdr:col>
          <xdr:colOff>904875</xdr:colOff>
          <xdr:row>632</xdr:row>
          <xdr:rowOff>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632</xdr:row>
          <xdr:rowOff>0</xdr:rowOff>
        </xdr:from>
        <xdr:to>
          <xdr:col>1</xdr:col>
          <xdr:colOff>904875</xdr:colOff>
          <xdr:row>633</xdr:row>
          <xdr:rowOff>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635</xdr:row>
          <xdr:rowOff>0</xdr:rowOff>
        </xdr:from>
        <xdr:to>
          <xdr:col>1</xdr:col>
          <xdr:colOff>885825</xdr:colOff>
          <xdr:row>636</xdr:row>
          <xdr:rowOff>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636</xdr:row>
          <xdr:rowOff>0</xdr:rowOff>
        </xdr:from>
        <xdr:to>
          <xdr:col>1</xdr:col>
          <xdr:colOff>885825</xdr:colOff>
          <xdr:row>637</xdr:row>
          <xdr:rowOff>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637</xdr:row>
          <xdr:rowOff>0</xdr:rowOff>
        </xdr:from>
        <xdr:to>
          <xdr:col>1</xdr:col>
          <xdr:colOff>885825</xdr:colOff>
          <xdr:row>638</xdr:row>
          <xdr:rowOff>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640</xdr:row>
          <xdr:rowOff>0</xdr:rowOff>
        </xdr:from>
        <xdr:to>
          <xdr:col>1</xdr:col>
          <xdr:colOff>885825</xdr:colOff>
          <xdr:row>641</xdr:row>
          <xdr:rowOff>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641</xdr:row>
          <xdr:rowOff>0</xdr:rowOff>
        </xdr:from>
        <xdr:to>
          <xdr:col>1</xdr:col>
          <xdr:colOff>885825</xdr:colOff>
          <xdr:row>642</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642</xdr:row>
          <xdr:rowOff>0</xdr:rowOff>
        </xdr:from>
        <xdr:to>
          <xdr:col>1</xdr:col>
          <xdr:colOff>885825</xdr:colOff>
          <xdr:row>643</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643</xdr:row>
          <xdr:rowOff>0</xdr:rowOff>
        </xdr:from>
        <xdr:to>
          <xdr:col>1</xdr:col>
          <xdr:colOff>885825</xdr:colOff>
          <xdr:row>644</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644</xdr:row>
          <xdr:rowOff>0</xdr:rowOff>
        </xdr:from>
        <xdr:to>
          <xdr:col>1</xdr:col>
          <xdr:colOff>885825</xdr:colOff>
          <xdr:row>645</xdr:row>
          <xdr:rowOff>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648</xdr:row>
      <xdr:rowOff>10886</xdr:rowOff>
    </xdr:from>
    <xdr:to>
      <xdr:col>12</xdr:col>
      <xdr:colOff>4664</xdr:colOff>
      <xdr:row>734</xdr:row>
      <xdr:rowOff>289560</xdr:rowOff>
    </xdr:to>
    <xdr:sp macro="" textlink="">
      <xdr:nvSpPr>
        <xdr:cNvPr id="314" name="TextBox 313">
          <a:hlinkClick xmlns:r="http://schemas.openxmlformats.org/officeDocument/2006/relationships" r:id="rId11"/>
          <a:extLst>
            <a:ext uri="{FF2B5EF4-FFF2-40B4-BE49-F238E27FC236}">
              <a16:creationId xmlns:a16="http://schemas.microsoft.com/office/drawing/2014/main" id="{00000000-0008-0000-0000-00003A010000}"/>
            </a:ext>
          </a:extLst>
        </xdr:cNvPr>
        <xdr:cNvSpPr txBox="1"/>
      </xdr:nvSpPr>
      <xdr:spPr>
        <a:xfrm>
          <a:off x="8828314" y="196443600"/>
          <a:ext cx="7025950" cy="2687247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r>
            <a:rPr lang="pt-PT" sz="1100">
              <a:solidFill>
                <a:schemeClr val="dk1"/>
              </a:solidFill>
              <a:effectLst/>
              <a:latin typeface="+mn-lt"/>
              <a:ea typeface="+mn-ea"/>
              <a:cs typeface="+mn-cs"/>
            </a:rPr>
            <a:t>A platina foi adicionada à lista de materiais prioritários, pois este metal faz parte do Platinum Group Metals (PGM). A platina, juntamente do paládio e o ródio, têm o maior consumo da indústria automotiva no momento</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Uma política responsável de matérias-primas é um documento que mostra o compromisso de uma empresa, acordado pela alta administração, com a aquisição sustentável e ética de matérias-primas. Matérias-primas são commodities primárias usadas para fabricar produtos. Espera-se que as empresas que fornecem produtos contendo matérias-primas realizem a devida diligência para entender a origem das matérias-primas usadas em seus produtos. </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Espera-se que as empresas:</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não contribuam para abusos de direitos humanos, suborno e violações da ética, nem impactem negativamente o meio ambiente.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pt-PT" sz="1100">
              <a:solidFill>
                <a:srgbClr val="000000"/>
              </a:solidFill>
              <a:effectLst/>
              <a:latin typeface="Frutiger LT 47 LightCn"/>
              <a:ea typeface="Times New Roman" panose="02020603050405020304" pitchFamily="18" charset="0"/>
              <a:cs typeface="Calibri" panose="020F0502020204030204" pitchFamily="34" charset="0"/>
            </a:rPr>
            <a:t>usem fundições e refinarias validadas, livres de conflitos para aquisição de estanho, tungstênio, tântalo e ouro contidos nos produtos que produzem </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pt-PT" sz="1100">
              <a:solidFill>
                <a:srgbClr val="000000"/>
              </a:solidFill>
              <a:effectLst/>
              <a:latin typeface="Frutiger LT 47 LightCn"/>
              <a:ea typeface="Times New Roman" panose="02020603050405020304" pitchFamily="18" charset="0"/>
              <a:cs typeface="Calibri" panose="020F0502020204030204" pitchFamily="34" charset="0"/>
            </a:rPr>
            <a:t>Referência: A Iniciativa de Minerais Responsáveis Para mais informações sobre materiais prioritários, países produtores e questões ambientais, sociais e de governança associadas, consulte o </a:t>
          </a:r>
          <a:r>
            <a:rPr lang="pt-PT" sz="1100" u="sng">
              <a:solidFill>
                <a:schemeClr val="accent5">
                  <a:lumMod val="75000"/>
                </a:schemeClr>
              </a:solidFill>
              <a:effectLst/>
              <a:latin typeface="Frutiger LT 47 LightCn"/>
              <a:ea typeface="Times New Roman" panose="02020603050405020304" pitchFamily="18" charset="0"/>
              <a:cs typeface="Calibri" panose="020F0502020204030204" pitchFamily="34" charset="0"/>
            </a:rPr>
            <a:t>Raw Materials Outlook </a:t>
          </a:r>
          <a:r>
            <a:rPr lang="pt-PT" sz="1100">
              <a:solidFill>
                <a:srgbClr val="000000"/>
              </a:solidFill>
              <a:effectLst/>
              <a:latin typeface="Frutiger LT 47 LightCn"/>
              <a:ea typeface="Times New Roman" panose="02020603050405020304" pitchFamily="18" charset="0"/>
              <a:cs typeface="Calibri" panose="020F0502020204030204" pitchFamily="34" charset="0"/>
            </a:rPr>
            <a:t>e o </a:t>
          </a:r>
          <a:r>
            <a:rPr lang="pt-PT" sz="1100" u="sng">
              <a:solidFill>
                <a:schemeClr val="accent5">
                  <a:lumMod val="75000"/>
                </a:schemeClr>
              </a:solidFill>
              <a:effectLst/>
              <a:latin typeface="Frutiger LT 47 LightCn"/>
              <a:ea typeface="Times New Roman" panose="02020603050405020304" pitchFamily="18" charset="0"/>
              <a:cs typeface="Calibri" panose="020F0502020204030204" pitchFamily="34" charset="0"/>
            </a:rPr>
            <a:t>Relatório de mudança de material </a:t>
          </a:r>
          <a:r>
            <a:rPr lang="pt-PT" sz="1100">
              <a:solidFill>
                <a:srgbClr val="000000"/>
              </a:solidFill>
              <a:effectLst/>
              <a:latin typeface="Frutiger LT 47 LightCn"/>
              <a:ea typeface="Times New Roman" panose="02020603050405020304" pitchFamily="18" charset="0"/>
              <a:cs typeface="Calibri" panose="020F0502020204030204" pitchFamily="34" charset="0"/>
            </a:rPr>
            <a:t>.</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r>
            <a:rPr lang="pt-PT" sz="1100">
              <a:solidFill>
                <a:schemeClr val="dk1"/>
              </a:solidFill>
              <a:effectLst/>
              <a:latin typeface="+mn-lt"/>
              <a:ea typeface="+mn-ea"/>
              <a:cs typeface="+mn-cs"/>
            </a:rPr>
            <a:t>O Modelo de Relatório de Minerais de Conflito (Conflict Minerals Reporting Template, CMRT) é um modelo de relatório gratuito e padronizado desenvolvido pela </a:t>
          </a:r>
          <a:r>
            <a:rPr lang="pt-PT" sz="1100" u="sng">
              <a:solidFill>
                <a:schemeClr val="dk1"/>
              </a:solidFill>
              <a:effectLst/>
              <a:latin typeface="+mn-lt"/>
              <a:ea typeface="+mn-ea"/>
              <a:cs typeface="+mn-cs"/>
              <a:hlinkClick xmlns:r="http://schemas.openxmlformats.org/officeDocument/2006/relationships" r:id=""/>
            </a:rPr>
            <a:t>Responsible Minerals Initiative (RMI</a:t>
          </a:r>
          <a:r>
            <a:rPr lang="pt-PT" sz="1100">
              <a:solidFill>
                <a:schemeClr val="dk1"/>
              </a:solidFill>
              <a:effectLst/>
              <a:latin typeface="+mn-lt"/>
              <a:ea typeface="+mn-ea"/>
              <a:cs typeface="+mn-cs"/>
            </a:rPr>
            <a:t>) que facilita a transferência de informações através da cadeia de suprimentos com relação ao país de origem do mineral, e às fundições e refinarias que estão sendo utilizadas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pt-PT" sz="1100">
              <a:solidFill>
                <a:schemeClr val="dk1"/>
              </a:solidFill>
              <a:effectLst/>
              <a:latin typeface="+mn-lt"/>
              <a:ea typeface="+mn-ea"/>
              <a:cs typeface="+mn-cs"/>
            </a:rPr>
            <a:t>O modelo de relatório de minerais estendidos é um modelo de relatório gratuito, padronizado desenvolvido por </a:t>
          </a:r>
          <a:r>
            <a:rPr lang="pt-PT" sz="1100" u="sng">
              <a:solidFill>
                <a:schemeClr val="dk1"/>
              </a:solidFill>
              <a:effectLst/>
              <a:latin typeface="+mn-lt"/>
              <a:ea typeface="+mn-ea"/>
              <a:cs typeface="+mn-cs"/>
              <a:hlinkClick xmlns:r="http://schemas.openxmlformats.org/officeDocument/2006/relationships" r:id=""/>
            </a:rPr>
            <a:t>Responsible Minerals Initiative (RMI)</a:t>
          </a:r>
          <a:r>
            <a:rPr lang="pt-PT" sz="1100">
              <a:solidFill>
                <a:schemeClr val="dk1"/>
              </a:solidFill>
              <a:effectLst/>
              <a:latin typeface="+mn-lt"/>
              <a:ea typeface="+mn-ea"/>
              <a:cs typeface="+mn-cs"/>
            </a:rPr>
            <a:t> para identificar pontos decisivos e coletar informações de devida diligência na cadeia de suprimentos de cobalto e cadeias de suprimentos de mica.</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649</xdr:row>
          <xdr:rowOff>0</xdr:rowOff>
        </xdr:from>
        <xdr:to>
          <xdr:col>1</xdr:col>
          <xdr:colOff>876300</xdr:colOff>
          <xdr:row>650</xdr:row>
          <xdr:rowOff>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650</xdr:row>
          <xdr:rowOff>0</xdr:rowOff>
        </xdr:from>
        <xdr:to>
          <xdr:col>1</xdr:col>
          <xdr:colOff>876300</xdr:colOff>
          <xdr:row>651</xdr:row>
          <xdr:rowOff>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653</xdr:row>
          <xdr:rowOff>0</xdr:rowOff>
        </xdr:from>
        <xdr:to>
          <xdr:col>1</xdr:col>
          <xdr:colOff>876300</xdr:colOff>
          <xdr:row>654</xdr:row>
          <xdr:rowOff>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654</xdr:row>
          <xdr:rowOff>0</xdr:rowOff>
        </xdr:from>
        <xdr:to>
          <xdr:col>1</xdr:col>
          <xdr:colOff>876300</xdr:colOff>
          <xdr:row>655</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655</xdr:row>
          <xdr:rowOff>0</xdr:rowOff>
        </xdr:from>
        <xdr:to>
          <xdr:col>1</xdr:col>
          <xdr:colOff>876300</xdr:colOff>
          <xdr:row>656</xdr:row>
          <xdr:rowOff>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658</xdr:row>
          <xdr:rowOff>0</xdr:rowOff>
        </xdr:from>
        <xdr:to>
          <xdr:col>1</xdr:col>
          <xdr:colOff>876300</xdr:colOff>
          <xdr:row>659</xdr:row>
          <xdr:rowOff>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659</xdr:row>
          <xdr:rowOff>0</xdr:rowOff>
        </xdr:from>
        <xdr:to>
          <xdr:col>1</xdr:col>
          <xdr:colOff>876300</xdr:colOff>
          <xdr:row>660</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660</xdr:row>
          <xdr:rowOff>0</xdr:rowOff>
        </xdr:from>
        <xdr:to>
          <xdr:col>1</xdr:col>
          <xdr:colOff>876300</xdr:colOff>
          <xdr:row>661</xdr:row>
          <xdr:rowOff>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661</xdr:row>
          <xdr:rowOff>0</xdr:rowOff>
        </xdr:from>
        <xdr:to>
          <xdr:col>1</xdr:col>
          <xdr:colOff>876300</xdr:colOff>
          <xdr:row>662</xdr:row>
          <xdr:rowOff>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662</xdr:row>
          <xdr:rowOff>0</xdr:rowOff>
        </xdr:from>
        <xdr:to>
          <xdr:col>1</xdr:col>
          <xdr:colOff>876300</xdr:colOff>
          <xdr:row>663</xdr:row>
          <xdr:rowOff>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652</xdr:row>
          <xdr:rowOff>0</xdr:rowOff>
        </xdr:from>
        <xdr:to>
          <xdr:col>1</xdr:col>
          <xdr:colOff>876300</xdr:colOff>
          <xdr:row>653</xdr:row>
          <xdr:rowOff>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657</xdr:row>
          <xdr:rowOff>0</xdr:rowOff>
        </xdr:from>
        <xdr:to>
          <xdr:col>1</xdr:col>
          <xdr:colOff>876300</xdr:colOff>
          <xdr:row>658</xdr:row>
          <xdr:rowOff>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651</xdr:row>
          <xdr:rowOff>0</xdr:rowOff>
        </xdr:from>
        <xdr:to>
          <xdr:col>2</xdr:col>
          <xdr:colOff>38100</xdr:colOff>
          <xdr:row>652</xdr:row>
          <xdr:rowOff>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652</xdr:row>
          <xdr:rowOff>0</xdr:rowOff>
        </xdr:from>
        <xdr:to>
          <xdr:col>2</xdr:col>
          <xdr:colOff>38100</xdr:colOff>
          <xdr:row>653</xdr:row>
          <xdr:rowOff>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653</xdr:row>
          <xdr:rowOff>0</xdr:rowOff>
        </xdr:from>
        <xdr:to>
          <xdr:col>2</xdr:col>
          <xdr:colOff>38100</xdr:colOff>
          <xdr:row>654</xdr:row>
          <xdr:rowOff>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654</xdr:row>
          <xdr:rowOff>0</xdr:rowOff>
        </xdr:from>
        <xdr:to>
          <xdr:col>2</xdr:col>
          <xdr:colOff>38100</xdr:colOff>
          <xdr:row>655</xdr:row>
          <xdr:rowOff>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655</xdr:row>
          <xdr:rowOff>0</xdr:rowOff>
        </xdr:from>
        <xdr:to>
          <xdr:col>2</xdr:col>
          <xdr:colOff>38100</xdr:colOff>
          <xdr:row>656</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656</xdr:row>
          <xdr:rowOff>0</xdr:rowOff>
        </xdr:from>
        <xdr:to>
          <xdr:col>2</xdr:col>
          <xdr:colOff>38100</xdr:colOff>
          <xdr:row>657</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657</xdr:row>
          <xdr:rowOff>0</xdr:rowOff>
        </xdr:from>
        <xdr:to>
          <xdr:col>2</xdr:col>
          <xdr:colOff>38100</xdr:colOff>
          <xdr:row>658</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658</xdr:row>
          <xdr:rowOff>0</xdr:rowOff>
        </xdr:from>
        <xdr:to>
          <xdr:col>2</xdr:col>
          <xdr:colOff>38100</xdr:colOff>
          <xdr:row>659</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659</xdr:row>
          <xdr:rowOff>0</xdr:rowOff>
        </xdr:from>
        <xdr:to>
          <xdr:col>2</xdr:col>
          <xdr:colOff>38100</xdr:colOff>
          <xdr:row>660</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660</xdr:row>
          <xdr:rowOff>0</xdr:rowOff>
        </xdr:from>
        <xdr:to>
          <xdr:col>2</xdr:col>
          <xdr:colOff>38100</xdr:colOff>
          <xdr:row>661</xdr:row>
          <xdr:rowOff>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661</xdr:row>
          <xdr:rowOff>0</xdr:rowOff>
        </xdr:from>
        <xdr:to>
          <xdr:col>2</xdr:col>
          <xdr:colOff>38100</xdr:colOff>
          <xdr:row>662</xdr:row>
          <xdr:rowOff>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662</xdr:row>
          <xdr:rowOff>0</xdr:rowOff>
        </xdr:from>
        <xdr:to>
          <xdr:col>2</xdr:col>
          <xdr:colOff>38100</xdr:colOff>
          <xdr:row>663</xdr:row>
          <xdr:rowOff>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663</xdr:row>
          <xdr:rowOff>0</xdr:rowOff>
        </xdr:from>
        <xdr:to>
          <xdr:col>2</xdr:col>
          <xdr:colOff>38100</xdr:colOff>
          <xdr:row>664</xdr:row>
          <xdr:rowOff>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664</xdr:row>
          <xdr:rowOff>0</xdr:rowOff>
        </xdr:from>
        <xdr:to>
          <xdr:col>2</xdr:col>
          <xdr:colOff>38100</xdr:colOff>
          <xdr:row>665</xdr:row>
          <xdr:rowOff>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665</xdr:row>
          <xdr:rowOff>0</xdr:rowOff>
        </xdr:from>
        <xdr:to>
          <xdr:col>2</xdr:col>
          <xdr:colOff>38100</xdr:colOff>
          <xdr:row>666</xdr:row>
          <xdr:rowOff>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666</xdr:row>
          <xdr:rowOff>0</xdr:rowOff>
        </xdr:from>
        <xdr:to>
          <xdr:col>1</xdr:col>
          <xdr:colOff>876300</xdr:colOff>
          <xdr:row>667</xdr:row>
          <xdr:rowOff>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667</xdr:row>
          <xdr:rowOff>0</xdr:rowOff>
        </xdr:from>
        <xdr:to>
          <xdr:col>1</xdr:col>
          <xdr:colOff>876300</xdr:colOff>
          <xdr:row>668</xdr:row>
          <xdr:rowOff>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670</xdr:row>
          <xdr:rowOff>0</xdr:rowOff>
        </xdr:from>
        <xdr:to>
          <xdr:col>1</xdr:col>
          <xdr:colOff>876300</xdr:colOff>
          <xdr:row>671</xdr:row>
          <xdr:rowOff>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671</xdr:row>
          <xdr:rowOff>0</xdr:rowOff>
        </xdr:from>
        <xdr:to>
          <xdr:col>1</xdr:col>
          <xdr:colOff>876300</xdr:colOff>
          <xdr:row>672</xdr:row>
          <xdr:rowOff>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672</xdr:row>
          <xdr:rowOff>0</xdr:rowOff>
        </xdr:from>
        <xdr:to>
          <xdr:col>1</xdr:col>
          <xdr:colOff>876300</xdr:colOff>
          <xdr:row>673</xdr:row>
          <xdr:rowOff>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673</xdr:row>
          <xdr:rowOff>0</xdr:rowOff>
        </xdr:from>
        <xdr:to>
          <xdr:col>1</xdr:col>
          <xdr:colOff>876300</xdr:colOff>
          <xdr:row>674</xdr:row>
          <xdr:rowOff>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674</xdr:row>
          <xdr:rowOff>0</xdr:rowOff>
        </xdr:from>
        <xdr:to>
          <xdr:col>1</xdr:col>
          <xdr:colOff>876300</xdr:colOff>
          <xdr:row>675</xdr:row>
          <xdr:rowOff>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669</xdr:row>
          <xdr:rowOff>0</xdr:rowOff>
        </xdr:from>
        <xdr:to>
          <xdr:col>1</xdr:col>
          <xdr:colOff>876300</xdr:colOff>
          <xdr:row>670</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666</xdr:row>
          <xdr:rowOff>0</xdr:rowOff>
        </xdr:from>
        <xdr:to>
          <xdr:col>2</xdr:col>
          <xdr:colOff>38100</xdr:colOff>
          <xdr:row>667</xdr:row>
          <xdr:rowOff>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667</xdr:row>
          <xdr:rowOff>0</xdr:rowOff>
        </xdr:from>
        <xdr:to>
          <xdr:col>2</xdr:col>
          <xdr:colOff>38100</xdr:colOff>
          <xdr:row>668</xdr:row>
          <xdr:rowOff>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668</xdr:row>
          <xdr:rowOff>0</xdr:rowOff>
        </xdr:from>
        <xdr:to>
          <xdr:col>2</xdr:col>
          <xdr:colOff>38100</xdr:colOff>
          <xdr:row>669</xdr:row>
          <xdr:rowOff>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669</xdr:row>
          <xdr:rowOff>0</xdr:rowOff>
        </xdr:from>
        <xdr:to>
          <xdr:col>2</xdr:col>
          <xdr:colOff>38100</xdr:colOff>
          <xdr:row>670</xdr:row>
          <xdr:rowOff>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670</xdr:row>
          <xdr:rowOff>0</xdr:rowOff>
        </xdr:from>
        <xdr:to>
          <xdr:col>2</xdr:col>
          <xdr:colOff>38100</xdr:colOff>
          <xdr:row>671</xdr:row>
          <xdr:rowOff>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671</xdr:row>
          <xdr:rowOff>0</xdr:rowOff>
        </xdr:from>
        <xdr:to>
          <xdr:col>2</xdr:col>
          <xdr:colOff>38100</xdr:colOff>
          <xdr:row>672</xdr:row>
          <xdr:rowOff>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672</xdr:row>
          <xdr:rowOff>0</xdr:rowOff>
        </xdr:from>
        <xdr:to>
          <xdr:col>2</xdr:col>
          <xdr:colOff>38100</xdr:colOff>
          <xdr:row>673</xdr:row>
          <xdr:rowOff>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673</xdr:row>
          <xdr:rowOff>0</xdr:rowOff>
        </xdr:from>
        <xdr:to>
          <xdr:col>2</xdr:col>
          <xdr:colOff>38100</xdr:colOff>
          <xdr:row>674</xdr:row>
          <xdr:rowOff>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674</xdr:row>
          <xdr:rowOff>0</xdr:rowOff>
        </xdr:from>
        <xdr:to>
          <xdr:col>2</xdr:col>
          <xdr:colOff>38100</xdr:colOff>
          <xdr:row>675</xdr:row>
          <xdr:rowOff>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675</xdr:row>
          <xdr:rowOff>0</xdr:rowOff>
        </xdr:from>
        <xdr:to>
          <xdr:col>2</xdr:col>
          <xdr:colOff>38100</xdr:colOff>
          <xdr:row>676</xdr:row>
          <xdr:rowOff>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676</xdr:row>
          <xdr:rowOff>0</xdr:rowOff>
        </xdr:from>
        <xdr:to>
          <xdr:col>2</xdr:col>
          <xdr:colOff>38100</xdr:colOff>
          <xdr:row>677</xdr:row>
          <xdr:rowOff>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679</xdr:row>
          <xdr:rowOff>0</xdr:rowOff>
        </xdr:from>
        <xdr:to>
          <xdr:col>1</xdr:col>
          <xdr:colOff>876300</xdr:colOff>
          <xdr:row>680</xdr:row>
          <xdr:rowOff>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682</xdr:row>
          <xdr:rowOff>0</xdr:rowOff>
        </xdr:from>
        <xdr:to>
          <xdr:col>1</xdr:col>
          <xdr:colOff>876300</xdr:colOff>
          <xdr:row>683</xdr:row>
          <xdr:rowOff>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682</xdr:row>
          <xdr:rowOff>0</xdr:rowOff>
        </xdr:from>
        <xdr:to>
          <xdr:col>2</xdr:col>
          <xdr:colOff>38100</xdr:colOff>
          <xdr:row>683</xdr:row>
          <xdr:rowOff>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685</xdr:row>
          <xdr:rowOff>0</xdr:rowOff>
        </xdr:from>
        <xdr:to>
          <xdr:col>1</xdr:col>
          <xdr:colOff>876300</xdr:colOff>
          <xdr:row>686</xdr:row>
          <xdr:rowOff>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686</xdr:row>
          <xdr:rowOff>0</xdr:rowOff>
        </xdr:from>
        <xdr:to>
          <xdr:col>1</xdr:col>
          <xdr:colOff>876300</xdr:colOff>
          <xdr:row>687</xdr:row>
          <xdr:rowOff>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689</xdr:row>
          <xdr:rowOff>0</xdr:rowOff>
        </xdr:from>
        <xdr:to>
          <xdr:col>1</xdr:col>
          <xdr:colOff>876300</xdr:colOff>
          <xdr:row>690</xdr:row>
          <xdr:rowOff>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690</xdr:row>
          <xdr:rowOff>0</xdr:rowOff>
        </xdr:from>
        <xdr:to>
          <xdr:col>1</xdr:col>
          <xdr:colOff>876300</xdr:colOff>
          <xdr:row>691</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691</xdr:row>
          <xdr:rowOff>0</xdr:rowOff>
        </xdr:from>
        <xdr:to>
          <xdr:col>1</xdr:col>
          <xdr:colOff>876300</xdr:colOff>
          <xdr:row>692</xdr:row>
          <xdr:rowOff>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694</xdr:row>
          <xdr:rowOff>0</xdr:rowOff>
        </xdr:from>
        <xdr:to>
          <xdr:col>1</xdr:col>
          <xdr:colOff>876300</xdr:colOff>
          <xdr:row>695</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695</xdr:row>
          <xdr:rowOff>0</xdr:rowOff>
        </xdr:from>
        <xdr:to>
          <xdr:col>1</xdr:col>
          <xdr:colOff>876300</xdr:colOff>
          <xdr:row>696</xdr:row>
          <xdr:rowOff>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696</xdr:row>
          <xdr:rowOff>0</xdr:rowOff>
        </xdr:from>
        <xdr:to>
          <xdr:col>1</xdr:col>
          <xdr:colOff>876300</xdr:colOff>
          <xdr:row>697</xdr:row>
          <xdr:rowOff>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697</xdr:row>
          <xdr:rowOff>0</xdr:rowOff>
        </xdr:from>
        <xdr:to>
          <xdr:col>1</xdr:col>
          <xdr:colOff>876300</xdr:colOff>
          <xdr:row>698</xdr:row>
          <xdr:rowOff>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698</xdr:row>
          <xdr:rowOff>0</xdr:rowOff>
        </xdr:from>
        <xdr:to>
          <xdr:col>1</xdr:col>
          <xdr:colOff>876300</xdr:colOff>
          <xdr:row>699</xdr:row>
          <xdr:rowOff>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688</xdr:row>
          <xdr:rowOff>0</xdr:rowOff>
        </xdr:from>
        <xdr:to>
          <xdr:col>1</xdr:col>
          <xdr:colOff>876300</xdr:colOff>
          <xdr:row>689</xdr:row>
          <xdr:rowOff>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693</xdr:row>
          <xdr:rowOff>0</xdr:rowOff>
        </xdr:from>
        <xdr:to>
          <xdr:col>1</xdr:col>
          <xdr:colOff>876300</xdr:colOff>
          <xdr:row>694</xdr:row>
          <xdr:rowOff>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687</xdr:row>
          <xdr:rowOff>0</xdr:rowOff>
        </xdr:from>
        <xdr:to>
          <xdr:col>2</xdr:col>
          <xdr:colOff>66675</xdr:colOff>
          <xdr:row>688</xdr:row>
          <xdr:rowOff>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688</xdr:row>
          <xdr:rowOff>0</xdr:rowOff>
        </xdr:from>
        <xdr:to>
          <xdr:col>2</xdr:col>
          <xdr:colOff>66675</xdr:colOff>
          <xdr:row>689</xdr:row>
          <xdr:rowOff>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689</xdr:row>
          <xdr:rowOff>0</xdr:rowOff>
        </xdr:from>
        <xdr:to>
          <xdr:col>2</xdr:col>
          <xdr:colOff>66675</xdr:colOff>
          <xdr:row>690</xdr:row>
          <xdr:rowOff>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690</xdr:row>
          <xdr:rowOff>0</xdr:rowOff>
        </xdr:from>
        <xdr:to>
          <xdr:col>2</xdr:col>
          <xdr:colOff>66675</xdr:colOff>
          <xdr:row>691</xdr:row>
          <xdr:rowOff>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691</xdr:row>
          <xdr:rowOff>0</xdr:rowOff>
        </xdr:from>
        <xdr:to>
          <xdr:col>2</xdr:col>
          <xdr:colOff>66675</xdr:colOff>
          <xdr:row>692</xdr:row>
          <xdr:rowOff>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692</xdr:row>
          <xdr:rowOff>0</xdr:rowOff>
        </xdr:from>
        <xdr:to>
          <xdr:col>2</xdr:col>
          <xdr:colOff>66675</xdr:colOff>
          <xdr:row>693</xdr:row>
          <xdr:rowOff>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693</xdr:row>
          <xdr:rowOff>0</xdr:rowOff>
        </xdr:from>
        <xdr:to>
          <xdr:col>2</xdr:col>
          <xdr:colOff>66675</xdr:colOff>
          <xdr:row>694</xdr:row>
          <xdr:rowOff>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694</xdr:row>
          <xdr:rowOff>0</xdr:rowOff>
        </xdr:from>
        <xdr:to>
          <xdr:col>2</xdr:col>
          <xdr:colOff>66675</xdr:colOff>
          <xdr:row>695</xdr:row>
          <xdr:rowOff>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695</xdr:row>
          <xdr:rowOff>0</xdr:rowOff>
        </xdr:from>
        <xdr:to>
          <xdr:col>2</xdr:col>
          <xdr:colOff>66675</xdr:colOff>
          <xdr:row>696</xdr:row>
          <xdr:rowOff>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696</xdr:row>
          <xdr:rowOff>0</xdr:rowOff>
        </xdr:from>
        <xdr:to>
          <xdr:col>2</xdr:col>
          <xdr:colOff>66675</xdr:colOff>
          <xdr:row>697</xdr:row>
          <xdr:rowOff>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697</xdr:row>
          <xdr:rowOff>0</xdr:rowOff>
        </xdr:from>
        <xdr:to>
          <xdr:col>2</xdr:col>
          <xdr:colOff>66675</xdr:colOff>
          <xdr:row>698</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698</xdr:row>
          <xdr:rowOff>0</xdr:rowOff>
        </xdr:from>
        <xdr:to>
          <xdr:col>2</xdr:col>
          <xdr:colOff>66675</xdr:colOff>
          <xdr:row>699</xdr:row>
          <xdr:rowOff>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699</xdr:row>
          <xdr:rowOff>0</xdr:rowOff>
        </xdr:from>
        <xdr:to>
          <xdr:col>2</xdr:col>
          <xdr:colOff>66675</xdr:colOff>
          <xdr:row>700</xdr:row>
          <xdr:rowOff>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700</xdr:row>
          <xdr:rowOff>0</xdr:rowOff>
        </xdr:from>
        <xdr:to>
          <xdr:col>2</xdr:col>
          <xdr:colOff>66675</xdr:colOff>
          <xdr:row>701</xdr:row>
          <xdr:rowOff>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701</xdr:row>
          <xdr:rowOff>0</xdr:rowOff>
        </xdr:from>
        <xdr:to>
          <xdr:col>2</xdr:col>
          <xdr:colOff>66675</xdr:colOff>
          <xdr:row>702</xdr:row>
          <xdr:rowOff>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702</xdr:row>
          <xdr:rowOff>0</xdr:rowOff>
        </xdr:from>
        <xdr:to>
          <xdr:col>1</xdr:col>
          <xdr:colOff>876300</xdr:colOff>
          <xdr:row>703</xdr:row>
          <xdr:rowOff>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703</xdr:row>
          <xdr:rowOff>0</xdr:rowOff>
        </xdr:from>
        <xdr:to>
          <xdr:col>1</xdr:col>
          <xdr:colOff>876300</xdr:colOff>
          <xdr:row>704</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706</xdr:row>
          <xdr:rowOff>0</xdr:rowOff>
        </xdr:from>
        <xdr:to>
          <xdr:col>1</xdr:col>
          <xdr:colOff>876300</xdr:colOff>
          <xdr:row>707</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707</xdr:row>
          <xdr:rowOff>0</xdr:rowOff>
        </xdr:from>
        <xdr:to>
          <xdr:col>1</xdr:col>
          <xdr:colOff>876300</xdr:colOff>
          <xdr:row>708</xdr:row>
          <xdr:rowOff>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708</xdr:row>
          <xdr:rowOff>0</xdr:rowOff>
        </xdr:from>
        <xdr:to>
          <xdr:col>1</xdr:col>
          <xdr:colOff>876300</xdr:colOff>
          <xdr:row>709</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709</xdr:row>
          <xdr:rowOff>0</xdr:rowOff>
        </xdr:from>
        <xdr:to>
          <xdr:col>1</xdr:col>
          <xdr:colOff>876300</xdr:colOff>
          <xdr:row>710</xdr:row>
          <xdr:rowOff>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710</xdr:row>
          <xdr:rowOff>0</xdr:rowOff>
        </xdr:from>
        <xdr:to>
          <xdr:col>1</xdr:col>
          <xdr:colOff>876300</xdr:colOff>
          <xdr:row>711</xdr:row>
          <xdr:rowOff>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705</xdr:row>
          <xdr:rowOff>0</xdr:rowOff>
        </xdr:from>
        <xdr:to>
          <xdr:col>1</xdr:col>
          <xdr:colOff>876300</xdr:colOff>
          <xdr:row>706</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702</xdr:row>
          <xdr:rowOff>0</xdr:rowOff>
        </xdr:from>
        <xdr:to>
          <xdr:col>2</xdr:col>
          <xdr:colOff>66675</xdr:colOff>
          <xdr:row>703</xdr:row>
          <xdr:rowOff>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703</xdr:row>
          <xdr:rowOff>0</xdr:rowOff>
        </xdr:from>
        <xdr:to>
          <xdr:col>2</xdr:col>
          <xdr:colOff>66675</xdr:colOff>
          <xdr:row>704</xdr:row>
          <xdr:rowOff>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704</xdr:row>
          <xdr:rowOff>0</xdr:rowOff>
        </xdr:from>
        <xdr:to>
          <xdr:col>2</xdr:col>
          <xdr:colOff>66675</xdr:colOff>
          <xdr:row>705</xdr:row>
          <xdr:rowOff>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705</xdr:row>
          <xdr:rowOff>0</xdr:rowOff>
        </xdr:from>
        <xdr:to>
          <xdr:col>2</xdr:col>
          <xdr:colOff>66675</xdr:colOff>
          <xdr:row>706</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706</xdr:row>
          <xdr:rowOff>0</xdr:rowOff>
        </xdr:from>
        <xdr:to>
          <xdr:col>2</xdr:col>
          <xdr:colOff>66675</xdr:colOff>
          <xdr:row>707</xdr:row>
          <xdr:rowOff>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707</xdr:row>
          <xdr:rowOff>0</xdr:rowOff>
        </xdr:from>
        <xdr:to>
          <xdr:col>2</xdr:col>
          <xdr:colOff>66675</xdr:colOff>
          <xdr:row>708</xdr:row>
          <xdr:rowOff>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708</xdr:row>
          <xdr:rowOff>0</xdr:rowOff>
        </xdr:from>
        <xdr:to>
          <xdr:col>2</xdr:col>
          <xdr:colOff>66675</xdr:colOff>
          <xdr:row>709</xdr:row>
          <xdr:rowOff>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709</xdr:row>
          <xdr:rowOff>0</xdr:rowOff>
        </xdr:from>
        <xdr:to>
          <xdr:col>2</xdr:col>
          <xdr:colOff>66675</xdr:colOff>
          <xdr:row>710</xdr:row>
          <xdr:rowOff>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710</xdr:row>
          <xdr:rowOff>0</xdr:rowOff>
        </xdr:from>
        <xdr:to>
          <xdr:col>2</xdr:col>
          <xdr:colOff>66675</xdr:colOff>
          <xdr:row>711</xdr:row>
          <xdr:rowOff>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711</xdr:row>
          <xdr:rowOff>0</xdr:rowOff>
        </xdr:from>
        <xdr:to>
          <xdr:col>2</xdr:col>
          <xdr:colOff>66675</xdr:colOff>
          <xdr:row>712</xdr:row>
          <xdr:rowOff>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714</xdr:row>
          <xdr:rowOff>0</xdr:rowOff>
        </xdr:from>
        <xdr:to>
          <xdr:col>1</xdr:col>
          <xdr:colOff>885825</xdr:colOff>
          <xdr:row>715</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717</xdr:row>
          <xdr:rowOff>0</xdr:rowOff>
        </xdr:from>
        <xdr:to>
          <xdr:col>1</xdr:col>
          <xdr:colOff>885825</xdr:colOff>
          <xdr:row>718</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717</xdr:row>
          <xdr:rowOff>0</xdr:rowOff>
        </xdr:from>
        <xdr:to>
          <xdr:col>2</xdr:col>
          <xdr:colOff>66675</xdr:colOff>
          <xdr:row>718</xdr:row>
          <xdr:rowOff>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720</xdr:row>
          <xdr:rowOff>0</xdr:rowOff>
        </xdr:from>
        <xdr:to>
          <xdr:col>1</xdr:col>
          <xdr:colOff>885825</xdr:colOff>
          <xdr:row>721</xdr:row>
          <xdr:rowOff>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723</xdr:row>
          <xdr:rowOff>0</xdr:rowOff>
        </xdr:from>
        <xdr:to>
          <xdr:col>1</xdr:col>
          <xdr:colOff>885825</xdr:colOff>
          <xdr:row>724</xdr:row>
          <xdr:rowOff>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723</xdr:row>
          <xdr:rowOff>0</xdr:rowOff>
        </xdr:from>
        <xdr:to>
          <xdr:col>2</xdr:col>
          <xdr:colOff>66675</xdr:colOff>
          <xdr:row>724</xdr:row>
          <xdr:rowOff>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728</xdr:row>
          <xdr:rowOff>0</xdr:rowOff>
        </xdr:from>
        <xdr:to>
          <xdr:col>1</xdr:col>
          <xdr:colOff>876300</xdr:colOff>
          <xdr:row>729</xdr:row>
          <xdr:rowOff>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731</xdr:row>
          <xdr:rowOff>0</xdr:rowOff>
        </xdr:from>
        <xdr:to>
          <xdr:col>1</xdr:col>
          <xdr:colOff>876300</xdr:colOff>
          <xdr:row>732</xdr:row>
          <xdr:rowOff>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731</xdr:row>
          <xdr:rowOff>0</xdr:rowOff>
        </xdr:from>
        <xdr:to>
          <xdr:col>2</xdr:col>
          <xdr:colOff>47625</xdr:colOff>
          <xdr:row>732</xdr:row>
          <xdr:rowOff>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736</xdr:row>
          <xdr:rowOff>0</xdr:rowOff>
        </xdr:from>
        <xdr:to>
          <xdr:col>1</xdr:col>
          <xdr:colOff>885825</xdr:colOff>
          <xdr:row>737</xdr:row>
          <xdr:rowOff>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739</xdr:row>
          <xdr:rowOff>0</xdr:rowOff>
        </xdr:from>
        <xdr:to>
          <xdr:col>1</xdr:col>
          <xdr:colOff>885825</xdr:colOff>
          <xdr:row>740</xdr:row>
          <xdr:rowOff>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739</xdr:row>
          <xdr:rowOff>0</xdr:rowOff>
        </xdr:from>
        <xdr:to>
          <xdr:col>2</xdr:col>
          <xdr:colOff>47625</xdr:colOff>
          <xdr:row>740</xdr:row>
          <xdr:rowOff>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735</xdr:row>
      <xdr:rowOff>0</xdr:rowOff>
    </xdr:from>
    <xdr:to>
      <xdr:col>12</xdr:col>
      <xdr:colOff>4664</xdr:colOff>
      <xdr:row>740</xdr:row>
      <xdr:rowOff>293915</xdr:rowOff>
    </xdr:to>
    <xdr:sp macro="" textlink="">
      <xdr:nvSpPr>
        <xdr:cNvPr id="424" name="TextBox 423">
          <a:extLst>
            <a:ext uri="{FF2B5EF4-FFF2-40B4-BE49-F238E27FC236}">
              <a16:creationId xmlns:a16="http://schemas.microsoft.com/office/drawing/2014/main" id="{00000000-0008-0000-0000-0000A8010000}"/>
            </a:ext>
          </a:extLst>
        </xdr:cNvPr>
        <xdr:cNvSpPr txBox="1"/>
      </xdr:nvSpPr>
      <xdr:spPr>
        <a:xfrm>
          <a:off x="8828314" y="223026514"/>
          <a:ext cx="7025950" cy="1817915"/>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twoCellAnchor>
    <xdr:from>
      <xdr:col>10</xdr:col>
      <xdr:colOff>2696935</xdr:colOff>
      <xdr:row>745</xdr:row>
      <xdr:rowOff>302078</xdr:rowOff>
    </xdr:from>
    <xdr:to>
      <xdr:col>11</xdr:col>
      <xdr:colOff>5771371</xdr:colOff>
      <xdr:row>750</xdr:row>
      <xdr:rowOff>293915</xdr:rowOff>
    </xdr:to>
    <xdr:sp macro="" textlink="">
      <xdr:nvSpPr>
        <xdr:cNvPr id="425" name="TextBox 424">
          <a:extLst>
            <a:ext uri="{FF2B5EF4-FFF2-40B4-BE49-F238E27FC236}">
              <a16:creationId xmlns:a16="http://schemas.microsoft.com/office/drawing/2014/main" id="{00000000-0008-0000-0000-0000A9010000}"/>
            </a:ext>
          </a:extLst>
        </xdr:cNvPr>
        <xdr:cNvSpPr txBox="1"/>
      </xdr:nvSpPr>
      <xdr:spPr>
        <a:xfrm>
          <a:off x="12015106" y="227290992"/>
          <a:ext cx="5784979" cy="151583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733425</xdr:colOff>
          <xdr:row>9</xdr:row>
          <xdr:rowOff>447675</xdr:rowOff>
        </xdr:from>
        <xdr:to>
          <xdr:col>9</xdr:col>
          <xdr:colOff>76200</xdr:colOff>
          <xdr:row>25</xdr:row>
          <xdr:rowOff>209550</xdr:rowOff>
        </xdr:to>
        <xdr:sp macro="" textlink="">
          <xdr:nvSpPr>
            <xdr:cNvPr id="1495" name="Group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29</xdr:row>
          <xdr:rowOff>76200</xdr:rowOff>
        </xdr:from>
        <xdr:to>
          <xdr:col>9</xdr:col>
          <xdr:colOff>95250</xdr:colOff>
          <xdr:row>45</xdr:row>
          <xdr:rowOff>219075</xdr:rowOff>
        </xdr:to>
        <xdr:sp macro="" textlink="">
          <xdr:nvSpPr>
            <xdr:cNvPr id="1496" name="Group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52</xdr:row>
          <xdr:rowOff>190500</xdr:rowOff>
        </xdr:from>
        <xdr:to>
          <xdr:col>5</xdr:col>
          <xdr:colOff>0</xdr:colOff>
          <xdr:row>56</xdr:row>
          <xdr:rowOff>114300</xdr:rowOff>
        </xdr:to>
        <xdr:sp macro="" textlink="">
          <xdr:nvSpPr>
            <xdr:cNvPr id="1497" name="Group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57</xdr:row>
          <xdr:rowOff>47625</xdr:rowOff>
        </xdr:from>
        <xdr:to>
          <xdr:col>5</xdr:col>
          <xdr:colOff>47625</xdr:colOff>
          <xdr:row>61</xdr:row>
          <xdr:rowOff>190500</xdr:rowOff>
        </xdr:to>
        <xdr:sp macro="" textlink="">
          <xdr:nvSpPr>
            <xdr:cNvPr id="1498" name="Group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64</xdr:row>
          <xdr:rowOff>219075</xdr:rowOff>
        </xdr:from>
        <xdr:to>
          <xdr:col>5</xdr:col>
          <xdr:colOff>28575</xdr:colOff>
          <xdr:row>69</xdr:row>
          <xdr:rowOff>95250</xdr:rowOff>
        </xdr:to>
        <xdr:sp macro="" textlink="">
          <xdr:nvSpPr>
            <xdr:cNvPr id="1499" name="Group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73</xdr:row>
          <xdr:rowOff>19050</xdr:rowOff>
        </xdr:from>
        <xdr:to>
          <xdr:col>5</xdr:col>
          <xdr:colOff>114300</xdr:colOff>
          <xdr:row>77</xdr:row>
          <xdr:rowOff>47625</xdr:rowOff>
        </xdr:to>
        <xdr:sp macro="" textlink="">
          <xdr:nvSpPr>
            <xdr:cNvPr id="1500" name="Group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80</xdr:row>
          <xdr:rowOff>285750</xdr:rowOff>
        </xdr:from>
        <xdr:to>
          <xdr:col>5</xdr:col>
          <xdr:colOff>219075</xdr:colOff>
          <xdr:row>84</xdr:row>
          <xdr:rowOff>238125</xdr:rowOff>
        </xdr:to>
        <xdr:sp macro="" textlink="">
          <xdr:nvSpPr>
            <xdr:cNvPr id="1501" name="Group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91</xdr:row>
          <xdr:rowOff>0</xdr:rowOff>
        </xdr:from>
        <xdr:to>
          <xdr:col>8</xdr:col>
          <xdr:colOff>123825</xdr:colOff>
          <xdr:row>102</xdr:row>
          <xdr:rowOff>238125</xdr:rowOff>
        </xdr:to>
        <xdr:sp macro="" textlink="">
          <xdr:nvSpPr>
            <xdr:cNvPr id="1502" name="Group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103</xdr:row>
          <xdr:rowOff>95250</xdr:rowOff>
        </xdr:from>
        <xdr:to>
          <xdr:col>8</xdr:col>
          <xdr:colOff>95250</xdr:colOff>
          <xdr:row>109</xdr:row>
          <xdr:rowOff>171450</xdr:rowOff>
        </xdr:to>
        <xdr:sp macro="" textlink="">
          <xdr:nvSpPr>
            <xdr:cNvPr id="1503" name="Group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110</xdr:row>
          <xdr:rowOff>47625</xdr:rowOff>
        </xdr:from>
        <xdr:to>
          <xdr:col>8</xdr:col>
          <xdr:colOff>95250</xdr:colOff>
          <xdr:row>115</xdr:row>
          <xdr:rowOff>95250</xdr:rowOff>
        </xdr:to>
        <xdr:sp macro="" textlink="">
          <xdr:nvSpPr>
            <xdr:cNvPr id="1504" name="Group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116</xdr:row>
          <xdr:rowOff>0</xdr:rowOff>
        </xdr:from>
        <xdr:to>
          <xdr:col>8</xdr:col>
          <xdr:colOff>114300</xdr:colOff>
          <xdr:row>121</xdr:row>
          <xdr:rowOff>257175</xdr:rowOff>
        </xdr:to>
        <xdr:sp macro="" textlink="">
          <xdr:nvSpPr>
            <xdr:cNvPr id="1505" name="Group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114300</xdr:rowOff>
        </xdr:from>
        <xdr:to>
          <xdr:col>8</xdr:col>
          <xdr:colOff>66675</xdr:colOff>
          <xdr:row>127</xdr:row>
          <xdr:rowOff>114300</xdr:rowOff>
        </xdr:to>
        <xdr:sp macro="" textlink="">
          <xdr:nvSpPr>
            <xdr:cNvPr id="1506" name="Group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128</xdr:row>
          <xdr:rowOff>76200</xdr:rowOff>
        </xdr:from>
        <xdr:to>
          <xdr:col>8</xdr:col>
          <xdr:colOff>76200</xdr:colOff>
          <xdr:row>133</xdr:row>
          <xdr:rowOff>161925</xdr:rowOff>
        </xdr:to>
        <xdr:sp macro="" textlink="">
          <xdr:nvSpPr>
            <xdr:cNvPr id="1507" name="Group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134</xdr:row>
          <xdr:rowOff>76200</xdr:rowOff>
        </xdr:from>
        <xdr:to>
          <xdr:col>8</xdr:col>
          <xdr:colOff>114300</xdr:colOff>
          <xdr:row>142</xdr:row>
          <xdr:rowOff>123825</xdr:rowOff>
        </xdr:to>
        <xdr:sp macro="" textlink="">
          <xdr:nvSpPr>
            <xdr:cNvPr id="1508" name="Group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143</xdr:row>
          <xdr:rowOff>161925</xdr:rowOff>
        </xdr:from>
        <xdr:to>
          <xdr:col>8</xdr:col>
          <xdr:colOff>171450</xdr:colOff>
          <xdr:row>148</xdr:row>
          <xdr:rowOff>66675</xdr:rowOff>
        </xdr:to>
        <xdr:sp macro="" textlink="">
          <xdr:nvSpPr>
            <xdr:cNvPr id="1509" name="Group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148</xdr:row>
          <xdr:rowOff>285750</xdr:rowOff>
        </xdr:from>
        <xdr:to>
          <xdr:col>8</xdr:col>
          <xdr:colOff>161925</xdr:colOff>
          <xdr:row>164</xdr:row>
          <xdr:rowOff>142875</xdr:rowOff>
        </xdr:to>
        <xdr:sp macro="" textlink="">
          <xdr:nvSpPr>
            <xdr:cNvPr id="1510" name="Group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165</xdr:row>
          <xdr:rowOff>28575</xdr:rowOff>
        </xdr:from>
        <xdr:to>
          <xdr:col>8</xdr:col>
          <xdr:colOff>142875</xdr:colOff>
          <xdr:row>169</xdr:row>
          <xdr:rowOff>123825</xdr:rowOff>
        </xdr:to>
        <xdr:sp macro="" textlink="">
          <xdr:nvSpPr>
            <xdr:cNvPr id="1511" name="Group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170</xdr:row>
          <xdr:rowOff>28575</xdr:rowOff>
        </xdr:from>
        <xdr:to>
          <xdr:col>8</xdr:col>
          <xdr:colOff>219075</xdr:colOff>
          <xdr:row>174</xdr:row>
          <xdr:rowOff>114300</xdr:rowOff>
        </xdr:to>
        <xdr:sp macro="" textlink="">
          <xdr:nvSpPr>
            <xdr:cNvPr id="1512" name="Group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175</xdr:row>
          <xdr:rowOff>0</xdr:rowOff>
        </xdr:from>
        <xdr:to>
          <xdr:col>8</xdr:col>
          <xdr:colOff>209550</xdr:colOff>
          <xdr:row>184</xdr:row>
          <xdr:rowOff>171450</xdr:rowOff>
        </xdr:to>
        <xdr:sp macro="" textlink="">
          <xdr:nvSpPr>
            <xdr:cNvPr id="1513" name="Group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186</xdr:row>
          <xdr:rowOff>47625</xdr:rowOff>
        </xdr:from>
        <xdr:to>
          <xdr:col>8</xdr:col>
          <xdr:colOff>219075</xdr:colOff>
          <xdr:row>191</xdr:row>
          <xdr:rowOff>114300</xdr:rowOff>
        </xdr:to>
        <xdr:sp macro="" textlink="">
          <xdr:nvSpPr>
            <xdr:cNvPr id="1514" name="Group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192</xdr:row>
          <xdr:rowOff>19050</xdr:rowOff>
        </xdr:from>
        <xdr:to>
          <xdr:col>8</xdr:col>
          <xdr:colOff>257175</xdr:colOff>
          <xdr:row>205</xdr:row>
          <xdr:rowOff>114300</xdr:rowOff>
        </xdr:to>
        <xdr:sp macro="" textlink="">
          <xdr:nvSpPr>
            <xdr:cNvPr id="1515" name="Group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206</xdr:row>
          <xdr:rowOff>28575</xdr:rowOff>
        </xdr:from>
        <xdr:to>
          <xdr:col>8</xdr:col>
          <xdr:colOff>257175</xdr:colOff>
          <xdr:row>215</xdr:row>
          <xdr:rowOff>28575</xdr:rowOff>
        </xdr:to>
        <xdr:sp macro="" textlink="">
          <xdr:nvSpPr>
            <xdr:cNvPr id="1516" name="Group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252</xdr:row>
          <xdr:rowOff>171450</xdr:rowOff>
        </xdr:from>
        <xdr:to>
          <xdr:col>7</xdr:col>
          <xdr:colOff>314325</xdr:colOff>
          <xdr:row>274</xdr:row>
          <xdr:rowOff>47625</xdr:rowOff>
        </xdr:to>
        <xdr:sp macro="" textlink="">
          <xdr:nvSpPr>
            <xdr:cNvPr id="1517" name="Group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275</xdr:row>
          <xdr:rowOff>142875</xdr:rowOff>
        </xdr:from>
        <xdr:to>
          <xdr:col>7</xdr:col>
          <xdr:colOff>352425</xdr:colOff>
          <xdr:row>281</xdr:row>
          <xdr:rowOff>76200</xdr:rowOff>
        </xdr:to>
        <xdr:sp macro="" textlink="">
          <xdr:nvSpPr>
            <xdr:cNvPr id="1518" name="Group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281</xdr:row>
          <xdr:rowOff>266700</xdr:rowOff>
        </xdr:from>
        <xdr:to>
          <xdr:col>7</xdr:col>
          <xdr:colOff>428625</xdr:colOff>
          <xdr:row>290</xdr:row>
          <xdr:rowOff>114300</xdr:rowOff>
        </xdr:to>
        <xdr:sp macro="" textlink="">
          <xdr:nvSpPr>
            <xdr:cNvPr id="1519" name="Group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291</xdr:row>
          <xdr:rowOff>66675</xdr:rowOff>
        </xdr:from>
        <xdr:to>
          <xdr:col>7</xdr:col>
          <xdr:colOff>400050</xdr:colOff>
          <xdr:row>299</xdr:row>
          <xdr:rowOff>114300</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299</xdr:row>
          <xdr:rowOff>285750</xdr:rowOff>
        </xdr:from>
        <xdr:to>
          <xdr:col>7</xdr:col>
          <xdr:colOff>457200</xdr:colOff>
          <xdr:row>321</xdr:row>
          <xdr:rowOff>66675</xdr:rowOff>
        </xdr:to>
        <xdr:sp macro="" textlink="">
          <xdr:nvSpPr>
            <xdr:cNvPr id="1521" name="Group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322</xdr:row>
          <xdr:rowOff>66675</xdr:rowOff>
        </xdr:from>
        <xdr:to>
          <xdr:col>7</xdr:col>
          <xdr:colOff>476250</xdr:colOff>
          <xdr:row>328</xdr:row>
          <xdr:rowOff>76200</xdr:rowOff>
        </xdr:to>
        <xdr:sp macro="" textlink="">
          <xdr:nvSpPr>
            <xdr:cNvPr id="1522" name="Group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328</xdr:row>
          <xdr:rowOff>266700</xdr:rowOff>
        </xdr:from>
        <xdr:to>
          <xdr:col>7</xdr:col>
          <xdr:colOff>447675</xdr:colOff>
          <xdr:row>340</xdr:row>
          <xdr:rowOff>209550</xdr:rowOff>
        </xdr:to>
        <xdr:sp macro="" textlink="">
          <xdr:nvSpPr>
            <xdr:cNvPr id="1523" name="Group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499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341</xdr:row>
          <xdr:rowOff>95250</xdr:rowOff>
        </xdr:from>
        <xdr:to>
          <xdr:col>7</xdr:col>
          <xdr:colOff>495300</xdr:colOff>
          <xdr:row>349</xdr:row>
          <xdr:rowOff>285750</xdr:rowOff>
        </xdr:to>
        <xdr:sp macro="" textlink="">
          <xdr:nvSpPr>
            <xdr:cNvPr id="1524" name="Group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366</xdr:row>
          <xdr:rowOff>171450</xdr:rowOff>
        </xdr:from>
        <xdr:to>
          <xdr:col>5</xdr:col>
          <xdr:colOff>409575</xdr:colOff>
          <xdr:row>372</xdr:row>
          <xdr:rowOff>161925</xdr:rowOff>
        </xdr:to>
        <xdr:sp macro="" textlink="">
          <xdr:nvSpPr>
            <xdr:cNvPr id="1525" name="Group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373</xdr:row>
          <xdr:rowOff>47625</xdr:rowOff>
        </xdr:from>
        <xdr:to>
          <xdr:col>5</xdr:col>
          <xdr:colOff>428625</xdr:colOff>
          <xdr:row>390</xdr:row>
          <xdr:rowOff>123825</xdr:rowOff>
        </xdr:to>
        <xdr:sp macro="" textlink="">
          <xdr:nvSpPr>
            <xdr:cNvPr id="1526" name="Group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391</xdr:row>
          <xdr:rowOff>47625</xdr:rowOff>
        </xdr:from>
        <xdr:to>
          <xdr:col>5</xdr:col>
          <xdr:colOff>571500</xdr:colOff>
          <xdr:row>398</xdr:row>
          <xdr:rowOff>266700</xdr:rowOff>
        </xdr:to>
        <xdr:sp macro="" textlink="">
          <xdr:nvSpPr>
            <xdr:cNvPr id="1527" name="Group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399</xdr:row>
          <xdr:rowOff>95250</xdr:rowOff>
        </xdr:from>
        <xdr:to>
          <xdr:col>6</xdr:col>
          <xdr:colOff>142875</xdr:colOff>
          <xdr:row>420</xdr:row>
          <xdr:rowOff>47625</xdr:rowOff>
        </xdr:to>
        <xdr:sp macro="" textlink="">
          <xdr:nvSpPr>
            <xdr:cNvPr id="1528" name="Group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421</xdr:row>
          <xdr:rowOff>28575</xdr:rowOff>
        </xdr:from>
        <xdr:to>
          <xdr:col>6</xdr:col>
          <xdr:colOff>95250</xdr:colOff>
          <xdr:row>442</xdr:row>
          <xdr:rowOff>209550</xdr:rowOff>
        </xdr:to>
        <xdr:sp macro="" textlink="">
          <xdr:nvSpPr>
            <xdr:cNvPr id="1529" name="Group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443</xdr:row>
          <xdr:rowOff>142875</xdr:rowOff>
        </xdr:from>
        <xdr:to>
          <xdr:col>6</xdr:col>
          <xdr:colOff>66675</xdr:colOff>
          <xdr:row>457</xdr:row>
          <xdr:rowOff>219075</xdr:rowOff>
        </xdr:to>
        <xdr:sp macro="" textlink="">
          <xdr:nvSpPr>
            <xdr:cNvPr id="1530" name="Group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459</xdr:row>
          <xdr:rowOff>47625</xdr:rowOff>
        </xdr:from>
        <xdr:to>
          <xdr:col>6</xdr:col>
          <xdr:colOff>161925</xdr:colOff>
          <xdr:row>474</xdr:row>
          <xdr:rowOff>66675</xdr:rowOff>
        </xdr:to>
        <xdr:sp macro="" textlink="">
          <xdr:nvSpPr>
            <xdr:cNvPr id="1531" name="Group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475</xdr:row>
          <xdr:rowOff>19050</xdr:rowOff>
        </xdr:from>
        <xdr:to>
          <xdr:col>6</xdr:col>
          <xdr:colOff>209550</xdr:colOff>
          <xdr:row>480</xdr:row>
          <xdr:rowOff>142875</xdr:rowOff>
        </xdr:to>
        <xdr:sp macro="" textlink="">
          <xdr:nvSpPr>
            <xdr:cNvPr id="1532" name="Group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481</xdr:row>
          <xdr:rowOff>142875</xdr:rowOff>
        </xdr:from>
        <xdr:to>
          <xdr:col>6</xdr:col>
          <xdr:colOff>266700</xdr:colOff>
          <xdr:row>487</xdr:row>
          <xdr:rowOff>114300</xdr:rowOff>
        </xdr:to>
        <xdr:sp macro="" textlink="">
          <xdr:nvSpPr>
            <xdr:cNvPr id="1533" name="Group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488</xdr:row>
          <xdr:rowOff>47625</xdr:rowOff>
        </xdr:from>
        <xdr:to>
          <xdr:col>6</xdr:col>
          <xdr:colOff>304800</xdr:colOff>
          <xdr:row>493</xdr:row>
          <xdr:rowOff>142875</xdr:rowOff>
        </xdr:to>
        <xdr:sp macro="" textlink="">
          <xdr:nvSpPr>
            <xdr:cNvPr id="1534" name="Group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494</xdr:row>
          <xdr:rowOff>76200</xdr:rowOff>
        </xdr:from>
        <xdr:to>
          <xdr:col>7</xdr:col>
          <xdr:colOff>19050</xdr:colOff>
          <xdr:row>497</xdr:row>
          <xdr:rowOff>266700</xdr:rowOff>
        </xdr:to>
        <xdr:sp macro="" textlink="">
          <xdr:nvSpPr>
            <xdr:cNvPr id="1535" name="Group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498</xdr:row>
          <xdr:rowOff>190500</xdr:rowOff>
        </xdr:from>
        <xdr:to>
          <xdr:col>7</xdr:col>
          <xdr:colOff>19050</xdr:colOff>
          <xdr:row>503</xdr:row>
          <xdr:rowOff>95250</xdr:rowOff>
        </xdr:to>
        <xdr:sp macro="" textlink="">
          <xdr:nvSpPr>
            <xdr:cNvPr id="1536" name="Group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504</xdr:row>
          <xdr:rowOff>76200</xdr:rowOff>
        </xdr:from>
        <xdr:to>
          <xdr:col>7</xdr:col>
          <xdr:colOff>28575</xdr:colOff>
          <xdr:row>512</xdr:row>
          <xdr:rowOff>142875</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526</xdr:row>
          <xdr:rowOff>66675</xdr:rowOff>
        </xdr:from>
        <xdr:to>
          <xdr:col>8</xdr:col>
          <xdr:colOff>19050</xdr:colOff>
          <xdr:row>531</xdr:row>
          <xdr:rowOff>66675</xdr:rowOff>
        </xdr:to>
        <xdr:sp macro="" textlink="">
          <xdr:nvSpPr>
            <xdr:cNvPr id="1538" name="Group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545</xdr:row>
          <xdr:rowOff>47625</xdr:rowOff>
        </xdr:from>
        <xdr:to>
          <xdr:col>7</xdr:col>
          <xdr:colOff>266700</xdr:colOff>
          <xdr:row>550</xdr:row>
          <xdr:rowOff>171450</xdr:rowOff>
        </xdr:to>
        <xdr:sp macro="" textlink="">
          <xdr:nvSpPr>
            <xdr:cNvPr id="1539" name="Group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551</xdr:row>
          <xdr:rowOff>95250</xdr:rowOff>
        </xdr:from>
        <xdr:to>
          <xdr:col>7</xdr:col>
          <xdr:colOff>361950</xdr:colOff>
          <xdr:row>565</xdr:row>
          <xdr:rowOff>190500</xdr:rowOff>
        </xdr:to>
        <xdr:sp macro="" textlink="">
          <xdr:nvSpPr>
            <xdr:cNvPr id="1540" name="Group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566</xdr:row>
          <xdr:rowOff>171450</xdr:rowOff>
        </xdr:from>
        <xdr:to>
          <xdr:col>7</xdr:col>
          <xdr:colOff>400050</xdr:colOff>
          <xdr:row>568</xdr:row>
          <xdr:rowOff>257175</xdr:rowOff>
        </xdr:to>
        <xdr:sp macro="" textlink="">
          <xdr:nvSpPr>
            <xdr:cNvPr id="1541" name="Group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569</xdr:row>
          <xdr:rowOff>219075</xdr:rowOff>
        </xdr:from>
        <xdr:to>
          <xdr:col>7</xdr:col>
          <xdr:colOff>542925</xdr:colOff>
          <xdr:row>580</xdr:row>
          <xdr:rowOff>161925</xdr:rowOff>
        </xdr:to>
        <xdr:sp macro="" textlink="">
          <xdr:nvSpPr>
            <xdr:cNvPr id="1542" name="Group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581</xdr:row>
          <xdr:rowOff>161925</xdr:rowOff>
        </xdr:from>
        <xdr:to>
          <xdr:col>7</xdr:col>
          <xdr:colOff>447675</xdr:colOff>
          <xdr:row>598</xdr:row>
          <xdr:rowOff>66675</xdr:rowOff>
        </xdr:to>
        <xdr:sp macro="" textlink="">
          <xdr:nvSpPr>
            <xdr:cNvPr id="1543" name="Group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599</xdr:row>
          <xdr:rowOff>123825</xdr:rowOff>
        </xdr:from>
        <xdr:to>
          <xdr:col>7</xdr:col>
          <xdr:colOff>428625</xdr:colOff>
          <xdr:row>602</xdr:row>
          <xdr:rowOff>171450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603</xdr:row>
          <xdr:rowOff>219075</xdr:rowOff>
        </xdr:from>
        <xdr:to>
          <xdr:col>7</xdr:col>
          <xdr:colOff>381000</xdr:colOff>
          <xdr:row>617</xdr:row>
          <xdr:rowOff>114300</xdr:rowOff>
        </xdr:to>
        <xdr:sp macro="" textlink="">
          <xdr:nvSpPr>
            <xdr:cNvPr id="1545" name="Group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618</xdr:row>
          <xdr:rowOff>47625</xdr:rowOff>
        </xdr:from>
        <xdr:to>
          <xdr:col>7</xdr:col>
          <xdr:colOff>333375</xdr:colOff>
          <xdr:row>629</xdr:row>
          <xdr:rowOff>114300</xdr:rowOff>
        </xdr:to>
        <xdr:sp macro="" textlink="">
          <xdr:nvSpPr>
            <xdr:cNvPr id="1546" name="Group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630</xdr:row>
          <xdr:rowOff>95250</xdr:rowOff>
        </xdr:from>
        <xdr:to>
          <xdr:col>6</xdr:col>
          <xdr:colOff>304800</xdr:colOff>
          <xdr:row>633</xdr:row>
          <xdr:rowOff>161925</xdr:rowOff>
        </xdr:to>
        <xdr:sp macro="" textlink="">
          <xdr:nvSpPr>
            <xdr:cNvPr id="1547" name="Group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634</xdr:row>
          <xdr:rowOff>123825</xdr:rowOff>
        </xdr:from>
        <xdr:to>
          <xdr:col>6</xdr:col>
          <xdr:colOff>333375</xdr:colOff>
          <xdr:row>638</xdr:row>
          <xdr:rowOff>257175</xdr:rowOff>
        </xdr:to>
        <xdr:sp macro="" textlink="">
          <xdr:nvSpPr>
            <xdr:cNvPr id="1548" name="Group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639</xdr:row>
          <xdr:rowOff>171450</xdr:rowOff>
        </xdr:from>
        <xdr:to>
          <xdr:col>6</xdr:col>
          <xdr:colOff>361950</xdr:colOff>
          <xdr:row>645</xdr:row>
          <xdr:rowOff>171450</xdr:rowOff>
        </xdr:to>
        <xdr:sp macro="" textlink="">
          <xdr:nvSpPr>
            <xdr:cNvPr id="1549" name="Group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647</xdr:row>
          <xdr:rowOff>266700</xdr:rowOff>
        </xdr:from>
        <xdr:to>
          <xdr:col>7</xdr:col>
          <xdr:colOff>76200</xdr:colOff>
          <xdr:row>677</xdr:row>
          <xdr:rowOff>238125</xdr:rowOff>
        </xdr:to>
        <xdr:sp macro="" textlink="">
          <xdr:nvSpPr>
            <xdr:cNvPr id="1550" name="Group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678</xdr:row>
          <xdr:rowOff>266700</xdr:rowOff>
        </xdr:from>
        <xdr:to>
          <xdr:col>7</xdr:col>
          <xdr:colOff>190500</xdr:colOff>
          <xdr:row>683</xdr:row>
          <xdr:rowOff>123825</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684</xdr:row>
          <xdr:rowOff>66675</xdr:rowOff>
        </xdr:from>
        <xdr:to>
          <xdr:col>7</xdr:col>
          <xdr:colOff>76200</xdr:colOff>
          <xdr:row>712</xdr:row>
          <xdr:rowOff>285750</xdr:rowOff>
        </xdr:to>
        <xdr:sp macro="" textlink="">
          <xdr:nvSpPr>
            <xdr:cNvPr id="1552" name="Group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713</xdr:row>
          <xdr:rowOff>190500</xdr:rowOff>
        </xdr:from>
        <xdr:to>
          <xdr:col>7</xdr:col>
          <xdr:colOff>123825</xdr:colOff>
          <xdr:row>718</xdr:row>
          <xdr:rowOff>171450</xdr:rowOff>
        </xdr:to>
        <xdr:sp macro="" textlink="">
          <xdr:nvSpPr>
            <xdr:cNvPr id="1553" name="Group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719</xdr:row>
          <xdr:rowOff>19050</xdr:rowOff>
        </xdr:from>
        <xdr:to>
          <xdr:col>7</xdr:col>
          <xdr:colOff>142875</xdr:colOff>
          <xdr:row>726</xdr:row>
          <xdr:rowOff>190500</xdr:rowOff>
        </xdr:to>
        <xdr:sp macro="" textlink="">
          <xdr:nvSpPr>
            <xdr:cNvPr id="1554" name="Group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727</xdr:row>
          <xdr:rowOff>161925</xdr:rowOff>
        </xdr:from>
        <xdr:to>
          <xdr:col>7</xdr:col>
          <xdr:colOff>219075</xdr:colOff>
          <xdr:row>734</xdr:row>
          <xdr:rowOff>285750</xdr:rowOff>
        </xdr:to>
        <xdr:sp macro="" textlink="">
          <xdr:nvSpPr>
            <xdr:cNvPr id="1555" name="Group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735</xdr:row>
          <xdr:rowOff>209550</xdr:rowOff>
        </xdr:from>
        <xdr:to>
          <xdr:col>7</xdr:col>
          <xdr:colOff>190500</xdr:colOff>
          <xdr:row>740</xdr:row>
          <xdr:rowOff>161925</xdr:rowOff>
        </xdr:to>
        <xdr:sp macro="" textlink="">
          <xdr:nvSpPr>
            <xdr:cNvPr id="1556" name="Group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BE" sz="800" b="0" i="0" u="none" strike="noStrike" baseline="0">
                  <a:solidFill>
                    <a:srgbClr val="000000"/>
                  </a:solidFill>
                  <a:latin typeface="Segoe UI"/>
                  <a:cs typeface="Segoe UI"/>
                </a:rPr>
                <a:t>Group Box 532</a:t>
              </a:r>
            </a:p>
          </xdr:txBody>
        </xdr:sp>
        <xdr:clientData/>
      </xdr:twoCellAnchor>
    </mc:Choice>
    <mc:Fallback/>
  </mc:AlternateContent>
  <xdr:twoCellAnchor>
    <xdr:from>
      <xdr:col>10</xdr:col>
      <xdr:colOff>2696935</xdr:colOff>
      <xdr:row>745</xdr:row>
      <xdr:rowOff>302078</xdr:rowOff>
    </xdr:from>
    <xdr:to>
      <xdr:col>11</xdr:col>
      <xdr:colOff>5771371</xdr:colOff>
      <xdr:row>750</xdr:row>
      <xdr:rowOff>293915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2666435" y="239633578"/>
          <a:ext cx="5836686" cy="151583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twoCellAnchor>
    <xdr:from>
      <xdr:col>10</xdr:col>
      <xdr:colOff>2693760</xdr:colOff>
      <xdr:row>746</xdr:row>
      <xdr:rowOff>2720</xdr:rowOff>
    </xdr:from>
    <xdr:to>
      <xdr:col>12</xdr:col>
      <xdr:colOff>0</xdr:colOff>
      <xdr:row>750</xdr:row>
      <xdr:rowOff>297090</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2663260" y="239639020"/>
          <a:ext cx="5948590" cy="151357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39F1-56ED-47C7-B325-960D58BE0583}">
  <sheetPr codeName="Sheet1"/>
  <dimension ref="B3:S1096"/>
  <sheetViews>
    <sheetView tabSelected="1" topLeftCell="A4" zoomScale="60" zoomScaleNormal="60" workbookViewId="0">
      <selection activeCell="B212" sqref="B212"/>
    </sheetView>
  </sheetViews>
  <sheetFormatPr defaultColWidth="8.5703125" defaultRowHeight="15.75" x14ac:dyDescent="0.25"/>
  <cols>
    <col min="2" max="2" width="13.42578125" style="1" customWidth="1"/>
    <col min="3" max="3" width="10.5703125" style="1" customWidth="1"/>
    <col min="4" max="6" width="8.5703125" style="1"/>
    <col min="7" max="7" width="6.42578125" style="1" customWidth="1"/>
    <col min="8" max="9" width="8.5703125" style="1"/>
    <col min="10" max="10" width="52.5703125" style="1" customWidth="1"/>
    <col min="11" max="11" width="39.5703125" style="1" customWidth="1"/>
    <col min="12" max="12" width="84.42578125" style="1" customWidth="1"/>
    <col min="14" max="16" width="0" hidden="1" customWidth="1"/>
    <col min="17" max="17" width="8.85546875" style="70" hidden="1" customWidth="1"/>
    <col min="18" max="18" width="8.85546875" hidden="1" customWidth="1"/>
    <col min="19" max="19" width="8.85546875" style="71" hidden="1" customWidth="1"/>
    <col min="20" max="20" width="0" hidden="1" customWidth="1"/>
  </cols>
  <sheetData>
    <row r="3" spans="2:12" ht="16.5" thickBot="1" x14ac:dyDescent="0.3"/>
    <row r="4" spans="2:12" ht="41.1" customHeight="1" thickBot="1" x14ac:dyDescent="0.3">
      <c r="B4" s="108" t="s">
        <v>14</v>
      </c>
      <c r="C4" s="109"/>
      <c r="D4" s="109"/>
      <c r="E4" s="109"/>
      <c r="F4" s="109"/>
      <c r="G4" s="109"/>
      <c r="H4" s="109"/>
      <c r="I4" s="109"/>
      <c r="J4" s="109"/>
      <c r="K4" s="109"/>
      <c r="L4" s="110"/>
    </row>
    <row r="5" spans="2:12" ht="27.6" customHeight="1" thickBot="1" x14ac:dyDescent="0.3">
      <c r="B5" s="111" t="s">
        <v>24</v>
      </c>
      <c r="C5" s="112"/>
      <c r="D5" s="112"/>
      <c r="E5" s="112"/>
      <c r="F5" s="112"/>
      <c r="G5" s="112"/>
      <c r="H5" s="112"/>
      <c r="I5" s="112"/>
      <c r="J5" s="112"/>
      <c r="K5" s="112"/>
      <c r="L5" s="113"/>
    </row>
    <row r="6" spans="2:12" ht="21.6" customHeight="1" x14ac:dyDescent="0.25">
      <c r="B6" s="114" t="s">
        <v>47</v>
      </c>
      <c r="C6" s="115"/>
      <c r="D6" s="115"/>
      <c r="E6" s="115"/>
      <c r="F6" s="115"/>
      <c r="G6" s="115"/>
      <c r="H6" s="115"/>
      <c r="I6" s="115"/>
      <c r="J6" s="115"/>
      <c r="K6" s="115"/>
      <c r="L6" s="116"/>
    </row>
    <row r="7" spans="2:12" ht="15" x14ac:dyDescent="0.25">
      <c r="B7" s="117"/>
      <c r="C7" s="118"/>
      <c r="D7" s="118"/>
      <c r="E7" s="118"/>
      <c r="F7" s="118"/>
      <c r="G7" s="118"/>
      <c r="H7" s="118"/>
      <c r="I7" s="118"/>
      <c r="J7" s="118"/>
      <c r="K7" s="118"/>
      <c r="L7" s="119"/>
    </row>
    <row r="8" spans="2:12" ht="395.1" customHeight="1" thickBot="1" x14ac:dyDescent="0.3">
      <c r="B8" s="120"/>
      <c r="C8" s="121"/>
      <c r="D8" s="121"/>
      <c r="E8" s="121"/>
      <c r="F8" s="121"/>
      <c r="G8" s="121"/>
      <c r="H8" s="121"/>
      <c r="I8" s="121"/>
      <c r="J8" s="121"/>
      <c r="K8" s="121"/>
      <c r="L8" s="122"/>
    </row>
    <row r="9" spans="2:12" ht="24" customHeight="1" thickBot="1" x14ac:dyDescent="0.3">
      <c r="B9" s="123" t="s">
        <v>25</v>
      </c>
      <c r="C9" s="126" t="s">
        <v>284</v>
      </c>
      <c r="D9" s="127"/>
      <c r="E9" s="127"/>
      <c r="F9" s="127"/>
      <c r="G9" s="127"/>
      <c r="H9" s="127"/>
      <c r="I9" s="127"/>
      <c r="J9" s="127"/>
      <c r="K9" s="127"/>
      <c r="L9" s="3" t="s">
        <v>27</v>
      </c>
    </row>
    <row r="10" spans="2:12" ht="47.1" customHeight="1" thickBot="1" x14ac:dyDescent="0.3">
      <c r="B10" s="124"/>
      <c r="C10" s="128" t="s">
        <v>26</v>
      </c>
      <c r="D10" s="128"/>
      <c r="E10" s="128"/>
      <c r="F10" s="128"/>
      <c r="G10" s="128"/>
      <c r="H10" s="128"/>
      <c r="I10" s="128"/>
      <c r="J10" s="128"/>
      <c r="K10" s="129"/>
      <c r="L10" s="4" t="s">
        <v>28</v>
      </c>
    </row>
    <row r="11" spans="2:12" ht="24" customHeight="1" x14ac:dyDescent="0.25">
      <c r="B11" s="124"/>
      <c r="C11" s="130" t="s">
        <v>29</v>
      </c>
      <c r="D11" s="130"/>
      <c r="E11" s="130"/>
      <c r="F11" s="130"/>
      <c r="G11" s="130"/>
      <c r="H11" s="130"/>
      <c r="I11" s="130"/>
      <c r="J11" s="130"/>
      <c r="K11" s="130"/>
      <c r="L11" s="131"/>
    </row>
    <row r="12" spans="2:12" ht="24" customHeight="1" x14ac:dyDescent="0.25">
      <c r="B12" s="124"/>
      <c r="C12" s="5" t="b">
        <v>0</v>
      </c>
      <c r="D12" s="10" t="s">
        <v>30</v>
      </c>
      <c r="E12" s="10"/>
      <c r="F12" s="10"/>
      <c r="G12" s="17"/>
      <c r="H12" s="17"/>
      <c r="I12" s="19"/>
      <c r="J12" s="19"/>
      <c r="K12" s="19"/>
      <c r="L12" s="20"/>
    </row>
    <row r="13" spans="2:12" ht="24" customHeight="1" x14ac:dyDescent="0.25">
      <c r="B13" s="124"/>
      <c r="C13" s="5" t="b">
        <v>0</v>
      </c>
      <c r="D13" s="8" t="s">
        <v>31</v>
      </c>
      <c r="E13" s="8"/>
      <c r="F13" s="8"/>
      <c r="G13" s="18"/>
      <c r="H13" s="18"/>
      <c r="I13" s="6"/>
      <c r="J13" s="6"/>
      <c r="K13" s="6"/>
      <c r="L13" s="21"/>
    </row>
    <row r="14" spans="2:12" ht="24" customHeight="1" x14ac:dyDescent="0.25">
      <c r="B14" s="124"/>
      <c r="C14" s="5" t="b">
        <v>0</v>
      </c>
      <c r="D14" s="9" t="s">
        <v>32</v>
      </c>
      <c r="E14" s="10"/>
      <c r="F14" s="10"/>
      <c r="G14" s="6"/>
      <c r="H14" s="6"/>
      <c r="I14" s="6"/>
      <c r="J14" s="6"/>
      <c r="K14" s="6"/>
      <c r="L14" s="7"/>
    </row>
    <row r="15" spans="2:12" ht="24" customHeight="1" x14ac:dyDescent="0.25">
      <c r="B15" s="124"/>
      <c r="C15" s="5" t="b">
        <v>0</v>
      </c>
      <c r="D15" s="9" t="s">
        <v>33</v>
      </c>
      <c r="E15" s="10"/>
      <c r="F15" s="10"/>
      <c r="G15" s="6"/>
      <c r="H15" s="6"/>
      <c r="I15" s="6"/>
      <c r="J15" s="6"/>
      <c r="K15" s="6"/>
      <c r="L15" s="7"/>
    </row>
    <row r="16" spans="2:12" ht="24" customHeight="1" x14ac:dyDescent="0.25">
      <c r="B16" s="124"/>
      <c r="C16" s="5" t="b">
        <v>0</v>
      </c>
      <c r="D16" s="132" t="s">
        <v>34</v>
      </c>
      <c r="E16" s="132"/>
      <c r="F16" s="132"/>
      <c r="G16" s="6"/>
      <c r="H16" s="6"/>
      <c r="I16" s="6"/>
      <c r="J16" s="6"/>
      <c r="K16" s="6"/>
      <c r="L16" s="7"/>
    </row>
    <row r="17" spans="2:12" ht="24" customHeight="1" x14ac:dyDescent="0.25">
      <c r="B17" s="124"/>
      <c r="C17" s="5" t="b">
        <v>0</v>
      </c>
      <c r="D17" s="132" t="s">
        <v>15</v>
      </c>
      <c r="E17" s="132"/>
      <c r="F17" s="132"/>
      <c r="G17" s="6"/>
      <c r="H17" s="6"/>
      <c r="I17" s="6"/>
      <c r="J17" s="6"/>
      <c r="K17" s="6"/>
      <c r="L17" s="7"/>
    </row>
    <row r="18" spans="2:12" ht="24" customHeight="1" x14ac:dyDescent="0.25">
      <c r="B18" s="124"/>
      <c r="C18" s="5" t="b">
        <v>0</v>
      </c>
      <c r="D18" s="132" t="s">
        <v>16</v>
      </c>
      <c r="E18" s="132"/>
      <c r="F18" s="132"/>
      <c r="G18" s="6"/>
      <c r="H18" s="6"/>
      <c r="I18" s="6"/>
      <c r="J18" s="6"/>
      <c r="K18" s="6"/>
      <c r="L18" s="7"/>
    </row>
    <row r="19" spans="2:12" ht="24" customHeight="1" x14ac:dyDescent="0.25">
      <c r="B19" s="124"/>
      <c r="C19" s="5" t="b">
        <v>0</v>
      </c>
      <c r="D19" s="132" t="s">
        <v>17</v>
      </c>
      <c r="E19" s="132"/>
      <c r="F19" s="132"/>
      <c r="G19" s="6"/>
      <c r="H19" s="6"/>
      <c r="I19" s="6"/>
      <c r="J19" s="6"/>
      <c r="K19" s="6"/>
      <c r="L19" s="7"/>
    </row>
    <row r="20" spans="2:12" ht="24" customHeight="1" x14ac:dyDescent="0.25">
      <c r="B20" s="124"/>
      <c r="C20" s="5" t="b">
        <v>0</v>
      </c>
      <c r="D20" s="132" t="s">
        <v>18</v>
      </c>
      <c r="E20" s="132"/>
      <c r="F20" s="132"/>
      <c r="G20" s="6"/>
      <c r="H20" s="6"/>
      <c r="I20" s="6"/>
      <c r="J20" s="6"/>
      <c r="K20" s="6"/>
      <c r="L20" s="7"/>
    </row>
    <row r="21" spans="2:12" ht="24" customHeight="1" x14ac:dyDescent="0.25">
      <c r="B21" s="124"/>
      <c r="C21" s="5" t="b">
        <v>0</v>
      </c>
      <c r="D21" s="132" t="s">
        <v>19</v>
      </c>
      <c r="E21" s="132"/>
      <c r="F21" s="132"/>
      <c r="G21" s="6"/>
      <c r="H21" s="6"/>
      <c r="I21" s="6"/>
      <c r="J21" s="6"/>
      <c r="K21" s="6"/>
      <c r="L21" s="7"/>
    </row>
    <row r="22" spans="2:12" ht="24" customHeight="1" x14ac:dyDescent="0.25">
      <c r="B22" s="124"/>
      <c r="C22" s="5" t="b">
        <v>0</v>
      </c>
      <c r="D22" s="132" t="s">
        <v>20</v>
      </c>
      <c r="E22" s="132"/>
      <c r="F22" s="132"/>
      <c r="G22" s="6"/>
      <c r="H22" s="6"/>
      <c r="I22" s="6"/>
      <c r="J22" s="6"/>
      <c r="K22" s="6"/>
      <c r="L22" s="7"/>
    </row>
    <row r="23" spans="2:12" ht="24" customHeight="1" x14ac:dyDescent="0.25">
      <c r="B23" s="124"/>
      <c r="C23" s="5" t="b">
        <v>0</v>
      </c>
      <c r="D23" s="132" t="s">
        <v>21</v>
      </c>
      <c r="E23" s="132"/>
      <c r="F23" s="132"/>
      <c r="G23" s="6"/>
      <c r="H23" s="6"/>
      <c r="I23" s="6"/>
      <c r="J23" s="6"/>
      <c r="K23" s="6"/>
      <c r="L23" s="7"/>
    </row>
    <row r="24" spans="2:12" ht="24" customHeight="1" x14ac:dyDescent="0.25">
      <c r="B24" s="124"/>
      <c r="C24" s="5" t="b">
        <v>0</v>
      </c>
      <c r="D24" s="133" t="s">
        <v>22</v>
      </c>
      <c r="E24" s="133"/>
      <c r="F24" s="133"/>
      <c r="G24" s="11"/>
      <c r="H24" s="11"/>
      <c r="I24" s="6"/>
      <c r="J24" s="6"/>
      <c r="K24" s="6"/>
      <c r="L24" s="7"/>
    </row>
    <row r="25" spans="2:12" ht="24" customHeight="1" x14ac:dyDescent="0.25">
      <c r="B25" s="124"/>
      <c r="C25" s="134" t="s">
        <v>35</v>
      </c>
      <c r="D25" s="135"/>
      <c r="E25" s="135"/>
      <c r="F25" s="135"/>
      <c r="G25" s="14" t="b">
        <v>0</v>
      </c>
      <c r="H25" s="14" t="b">
        <v>0</v>
      </c>
      <c r="I25" s="6"/>
      <c r="J25" s="6"/>
      <c r="K25" s="6"/>
      <c r="L25" s="7"/>
    </row>
    <row r="26" spans="2:12" ht="24" customHeight="1" x14ac:dyDescent="0.25">
      <c r="B26" s="124"/>
      <c r="C26" s="106" t="s">
        <v>36</v>
      </c>
      <c r="D26" s="106"/>
      <c r="E26" s="106"/>
      <c r="F26" s="106"/>
      <c r="G26" s="106"/>
      <c r="H26" s="106"/>
      <c r="I26" s="106"/>
      <c r="J26" s="106"/>
      <c r="K26" s="106"/>
      <c r="L26" s="107"/>
    </row>
    <row r="27" spans="2:12" ht="24" customHeight="1" x14ac:dyDescent="0.25">
      <c r="B27" s="124"/>
      <c r="C27" s="136" t="s">
        <v>37</v>
      </c>
      <c r="D27" s="106"/>
      <c r="E27" s="106"/>
      <c r="F27" s="106"/>
      <c r="G27" s="106"/>
      <c r="H27" s="106"/>
      <c r="I27" s="106"/>
      <c r="J27" s="106"/>
      <c r="K27" s="106"/>
      <c r="L27" s="107"/>
    </row>
    <row r="28" spans="2:12" ht="24" customHeight="1" thickBot="1" x14ac:dyDescent="0.3">
      <c r="B28" s="125"/>
      <c r="C28" s="137" t="s">
        <v>38</v>
      </c>
      <c r="D28" s="138"/>
      <c r="E28" s="138"/>
      <c r="F28" s="138"/>
      <c r="G28" s="138"/>
      <c r="H28" s="138"/>
      <c r="I28" s="138"/>
      <c r="J28" s="138"/>
      <c r="K28" s="138"/>
      <c r="L28" s="139"/>
    </row>
    <row r="29" spans="2:12" ht="24" customHeight="1" x14ac:dyDescent="0.25">
      <c r="B29" s="140" t="s">
        <v>39</v>
      </c>
      <c r="C29" s="143" t="s">
        <v>48</v>
      </c>
      <c r="D29" s="143"/>
      <c r="E29" s="143"/>
      <c r="F29" s="143"/>
      <c r="G29" s="143"/>
      <c r="H29" s="143"/>
      <c r="I29" s="143"/>
      <c r="J29" s="143"/>
      <c r="K29" s="143"/>
      <c r="L29" s="144"/>
    </row>
    <row r="30" spans="2:12" ht="24" customHeight="1" x14ac:dyDescent="0.25">
      <c r="B30" s="141"/>
      <c r="C30" s="145" t="s">
        <v>26</v>
      </c>
      <c r="D30" s="145"/>
      <c r="E30" s="145"/>
      <c r="F30" s="145"/>
      <c r="G30" s="145"/>
      <c r="H30" s="145"/>
      <c r="I30" s="145"/>
      <c r="J30" s="145"/>
      <c r="K30" s="145"/>
      <c r="L30" s="146"/>
    </row>
    <row r="31" spans="2:12" ht="24" customHeight="1" x14ac:dyDescent="0.25">
      <c r="B31" s="141"/>
      <c r="C31" s="147" t="s">
        <v>29</v>
      </c>
      <c r="D31" s="147"/>
      <c r="E31" s="147"/>
      <c r="F31" s="147"/>
      <c r="G31" s="147"/>
      <c r="H31" s="147"/>
      <c r="I31" s="148"/>
      <c r="J31" s="148"/>
      <c r="K31" s="148"/>
      <c r="L31" s="149"/>
    </row>
    <row r="32" spans="2:12" ht="24" customHeight="1" x14ac:dyDescent="0.25">
      <c r="B32" s="141"/>
      <c r="C32" s="22"/>
      <c r="D32" s="23" t="s">
        <v>30</v>
      </c>
      <c r="E32" s="23"/>
      <c r="F32" s="24"/>
      <c r="G32" s="24"/>
      <c r="H32" s="24"/>
      <c r="I32" s="15"/>
      <c r="J32" s="15"/>
      <c r="K32" s="15"/>
      <c r="L32" s="16"/>
    </row>
    <row r="33" spans="2:12" ht="24" customHeight="1" x14ac:dyDescent="0.25">
      <c r="B33" s="141"/>
      <c r="C33" s="22"/>
      <c r="D33" s="8" t="s">
        <v>31</v>
      </c>
      <c r="E33" s="8"/>
      <c r="F33" s="8"/>
      <c r="G33" s="15"/>
      <c r="H33" s="15"/>
      <c r="I33" s="15"/>
      <c r="J33" s="15"/>
      <c r="K33" s="15"/>
      <c r="L33" s="16"/>
    </row>
    <row r="34" spans="2:12" ht="24" customHeight="1" x14ac:dyDescent="0.25">
      <c r="B34" s="141"/>
      <c r="C34" s="22"/>
      <c r="D34" s="9" t="s">
        <v>32</v>
      </c>
      <c r="E34" s="10"/>
      <c r="F34" s="10"/>
      <c r="G34" s="15"/>
      <c r="H34" s="15"/>
      <c r="I34" s="15"/>
      <c r="J34" s="15"/>
      <c r="K34" s="15"/>
      <c r="L34" s="16"/>
    </row>
    <row r="35" spans="2:12" ht="24" customHeight="1" x14ac:dyDescent="0.25">
      <c r="B35" s="141"/>
      <c r="C35" s="26"/>
      <c r="D35" s="9" t="s">
        <v>33</v>
      </c>
      <c r="E35" s="10"/>
      <c r="F35" s="10"/>
      <c r="G35" s="15"/>
      <c r="H35" s="15"/>
      <c r="I35" s="15"/>
      <c r="J35" s="15"/>
      <c r="K35" s="15"/>
      <c r="L35" s="16"/>
    </row>
    <row r="36" spans="2:12" ht="24" customHeight="1" x14ac:dyDescent="0.25">
      <c r="B36" s="141"/>
      <c r="C36" s="26"/>
      <c r="D36" s="132" t="s">
        <v>34</v>
      </c>
      <c r="E36" s="132"/>
      <c r="F36" s="132"/>
      <c r="G36" s="15"/>
      <c r="H36" s="15"/>
      <c r="I36" s="15"/>
      <c r="J36" s="15"/>
      <c r="K36" s="15"/>
      <c r="L36" s="16"/>
    </row>
    <row r="37" spans="2:12" ht="24" customHeight="1" x14ac:dyDescent="0.25">
      <c r="B37" s="141"/>
      <c r="C37" s="25"/>
      <c r="D37" s="132" t="s">
        <v>15</v>
      </c>
      <c r="E37" s="132"/>
      <c r="F37" s="132"/>
      <c r="G37" s="15"/>
      <c r="H37" s="15"/>
      <c r="I37" s="15"/>
      <c r="J37" s="15"/>
      <c r="K37" s="15"/>
      <c r="L37" s="16"/>
    </row>
    <row r="38" spans="2:12" ht="24" customHeight="1" x14ac:dyDescent="0.25">
      <c r="B38" s="141"/>
      <c r="C38" s="22"/>
      <c r="D38" s="132" t="s">
        <v>16</v>
      </c>
      <c r="E38" s="132"/>
      <c r="F38" s="132"/>
      <c r="G38" s="15"/>
      <c r="H38" s="15"/>
      <c r="I38" s="15"/>
      <c r="J38" s="15"/>
      <c r="K38" s="15"/>
      <c r="L38" s="16"/>
    </row>
    <row r="39" spans="2:12" ht="24" customHeight="1" x14ac:dyDescent="0.25">
      <c r="B39" s="141"/>
      <c r="C39" s="26"/>
      <c r="D39" s="132" t="s">
        <v>17</v>
      </c>
      <c r="E39" s="132"/>
      <c r="F39" s="132"/>
      <c r="G39" s="15"/>
      <c r="H39" s="15"/>
      <c r="I39" s="15"/>
      <c r="J39" s="15"/>
      <c r="K39" s="15"/>
      <c r="L39" s="16"/>
    </row>
    <row r="40" spans="2:12" ht="24" customHeight="1" x14ac:dyDescent="0.25">
      <c r="B40" s="141"/>
      <c r="C40" s="26"/>
      <c r="D40" s="132" t="s">
        <v>18</v>
      </c>
      <c r="E40" s="132"/>
      <c r="F40" s="132"/>
      <c r="G40" s="15"/>
      <c r="H40" s="15"/>
      <c r="I40" s="15"/>
      <c r="J40" s="15"/>
      <c r="K40" s="15"/>
      <c r="L40" s="16"/>
    </row>
    <row r="41" spans="2:12" ht="24" customHeight="1" x14ac:dyDescent="0.25">
      <c r="B41" s="141"/>
      <c r="C41" s="26"/>
      <c r="D41" s="132" t="s">
        <v>19</v>
      </c>
      <c r="E41" s="132"/>
      <c r="F41" s="132"/>
      <c r="G41" s="15"/>
      <c r="H41" s="15"/>
      <c r="I41" s="15"/>
      <c r="J41" s="15"/>
      <c r="K41" s="15"/>
      <c r="L41" s="16"/>
    </row>
    <row r="42" spans="2:12" ht="24" customHeight="1" x14ac:dyDescent="0.25">
      <c r="B42" s="141"/>
      <c r="C42" s="26"/>
      <c r="D42" s="132" t="s">
        <v>20</v>
      </c>
      <c r="E42" s="132"/>
      <c r="F42" s="132"/>
      <c r="G42" s="15"/>
      <c r="H42" s="15"/>
      <c r="I42" s="15"/>
      <c r="J42" s="15"/>
      <c r="K42" s="15"/>
      <c r="L42" s="16"/>
    </row>
    <row r="43" spans="2:12" ht="24" customHeight="1" x14ac:dyDescent="0.25">
      <c r="B43" s="141"/>
      <c r="C43" s="26"/>
      <c r="D43" s="132" t="s">
        <v>21</v>
      </c>
      <c r="E43" s="132"/>
      <c r="F43" s="132"/>
      <c r="G43" s="15"/>
      <c r="H43" s="15"/>
      <c r="I43" s="15"/>
      <c r="J43" s="15"/>
      <c r="K43" s="15"/>
      <c r="L43" s="16"/>
    </row>
    <row r="44" spans="2:12" ht="24" customHeight="1" x14ac:dyDescent="0.25">
      <c r="B44" s="141"/>
      <c r="C44" s="26"/>
      <c r="D44" s="132" t="s">
        <v>22</v>
      </c>
      <c r="E44" s="132"/>
      <c r="F44" s="132"/>
      <c r="G44" s="15"/>
      <c r="H44" s="15"/>
      <c r="I44" s="15"/>
      <c r="J44" s="15"/>
      <c r="K44" s="15"/>
      <c r="L44" s="16"/>
    </row>
    <row r="45" spans="2:12" ht="24" customHeight="1" x14ac:dyDescent="0.25">
      <c r="B45" s="141"/>
      <c r="C45" s="153" t="s">
        <v>40</v>
      </c>
      <c r="D45" s="106"/>
      <c r="E45" s="106"/>
      <c r="F45" s="106"/>
      <c r="G45" s="106"/>
      <c r="H45" s="106"/>
      <c r="I45" s="106"/>
      <c r="J45" s="106"/>
      <c r="K45" s="106"/>
      <c r="L45" s="107"/>
    </row>
    <row r="46" spans="2:12" ht="24" customHeight="1" x14ac:dyDescent="0.25">
      <c r="B46" s="141"/>
      <c r="C46" s="136" t="s">
        <v>37</v>
      </c>
      <c r="D46" s="106"/>
      <c r="E46" s="106"/>
      <c r="F46" s="106"/>
      <c r="G46" s="106"/>
      <c r="H46" s="106"/>
      <c r="I46" s="106"/>
      <c r="J46" s="106"/>
      <c r="K46" s="106"/>
      <c r="L46" s="107"/>
    </row>
    <row r="47" spans="2:12" ht="24" customHeight="1" x14ac:dyDescent="0.25">
      <c r="B47" s="141"/>
      <c r="C47" s="154" t="s">
        <v>38</v>
      </c>
      <c r="D47" s="155"/>
      <c r="E47" s="155"/>
      <c r="F47" s="155"/>
      <c r="G47" s="155"/>
      <c r="H47" s="155"/>
      <c r="I47" s="155"/>
      <c r="J47" s="155"/>
      <c r="K47" s="155"/>
      <c r="L47" s="156"/>
    </row>
    <row r="48" spans="2:12" ht="24" customHeight="1" thickBot="1" x14ac:dyDescent="0.3">
      <c r="B48" s="142"/>
      <c r="C48" s="150" t="s">
        <v>41</v>
      </c>
      <c r="D48" s="151"/>
      <c r="E48" s="151"/>
      <c r="F48" s="151"/>
      <c r="G48" s="151"/>
      <c r="H48" s="151"/>
      <c r="I48" s="151"/>
      <c r="J48" s="151"/>
      <c r="K48" s="151"/>
      <c r="L48" s="152"/>
    </row>
    <row r="49" spans="2:17" ht="24" customHeight="1" x14ac:dyDescent="0.25">
      <c r="B49" s="159" t="s">
        <v>42</v>
      </c>
      <c r="C49" s="162" t="s">
        <v>49</v>
      </c>
      <c r="D49" s="163"/>
      <c r="E49" s="163"/>
      <c r="F49" s="163"/>
      <c r="G49" s="163"/>
      <c r="H49" s="163"/>
      <c r="I49" s="163"/>
      <c r="J49" s="163"/>
      <c r="K49" s="163"/>
      <c r="L49" s="164"/>
    </row>
    <row r="50" spans="2:17" ht="24" customHeight="1" x14ac:dyDescent="0.25">
      <c r="B50" s="160"/>
      <c r="C50" s="165" t="s">
        <v>43</v>
      </c>
      <c r="D50" s="166"/>
      <c r="E50" s="166"/>
      <c r="F50" s="166"/>
      <c r="G50" s="166"/>
      <c r="H50" s="166"/>
      <c r="I50" s="166"/>
      <c r="J50" s="166"/>
      <c r="K50" s="166"/>
      <c r="L50" s="167"/>
    </row>
    <row r="51" spans="2:17" ht="24" customHeight="1" x14ac:dyDescent="0.25">
      <c r="B51" s="160"/>
      <c r="C51" s="168" t="s">
        <v>0</v>
      </c>
      <c r="D51" s="169"/>
      <c r="E51" s="169"/>
      <c r="F51" s="169"/>
      <c r="G51" s="169"/>
      <c r="H51" s="169"/>
      <c r="I51" s="169"/>
      <c r="J51" s="169"/>
      <c r="K51" s="169"/>
      <c r="L51" s="170"/>
    </row>
    <row r="52" spans="2:17" ht="24" customHeight="1" thickBot="1" x14ac:dyDescent="0.3">
      <c r="B52" s="161"/>
      <c r="C52" s="171" t="s">
        <v>1</v>
      </c>
      <c r="D52" s="172"/>
      <c r="E52" s="172"/>
      <c r="F52" s="172"/>
      <c r="G52" s="172"/>
      <c r="H52" s="172"/>
      <c r="I52" s="172"/>
      <c r="J52" s="172"/>
      <c r="K52" s="172"/>
      <c r="L52" s="173"/>
    </row>
    <row r="53" spans="2:17" ht="24" customHeight="1" thickBot="1" x14ac:dyDescent="0.3">
      <c r="B53" s="174" t="s">
        <v>44</v>
      </c>
      <c r="C53" s="175"/>
      <c r="D53" s="175"/>
      <c r="E53" s="175"/>
      <c r="F53" s="175"/>
      <c r="G53" s="175"/>
      <c r="H53" s="175"/>
      <c r="I53" s="175"/>
      <c r="J53" s="175"/>
      <c r="K53" s="175"/>
      <c r="L53" s="12" t="s">
        <v>27</v>
      </c>
    </row>
    <row r="54" spans="2:17" ht="24" customHeight="1" x14ac:dyDescent="0.25">
      <c r="B54" s="37" t="s">
        <v>54</v>
      </c>
      <c r="C54" s="38"/>
      <c r="D54" s="38"/>
      <c r="E54" s="38"/>
      <c r="F54" s="38"/>
      <c r="G54" s="38"/>
      <c r="H54" s="38"/>
      <c r="I54" s="38"/>
      <c r="J54" s="38"/>
      <c r="K54" s="39"/>
    </row>
    <row r="55" spans="2:17" ht="24" customHeight="1" x14ac:dyDescent="0.25">
      <c r="B55" s="27"/>
      <c r="C55" s="30"/>
      <c r="D55" s="30" t="s">
        <v>45</v>
      </c>
      <c r="E55" s="30"/>
      <c r="F55" s="30"/>
      <c r="G55" s="30"/>
      <c r="H55" s="30"/>
      <c r="I55" s="30"/>
      <c r="J55" s="30"/>
      <c r="K55" s="29"/>
    </row>
    <row r="56" spans="2:17" ht="24" customHeight="1" x14ac:dyDescent="0.25">
      <c r="B56" s="27"/>
      <c r="C56" s="30"/>
      <c r="D56" s="30" t="s">
        <v>50</v>
      </c>
      <c r="E56" s="30"/>
      <c r="F56" s="30"/>
      <c r="G56" s="30"/>
      <c r="H56" s="30"/>
      <c r="I56" s="30"/>
      <c r="J56" s="30"/>
      <c r="K56" s="29"/>
    </row>
    <row r="57" spans="2:17" ht="24" customHeight="1" x14ac:dyDescent="0.25">
      <c r="B57" s="27"/>
      <c r="C57" s="30"/>
      <c r="D57" s="30"/>
      <c r="E57" s="30"/>
      <c r="F57" s="30"/>
      <c r="G57" s="30"/>
      <c r="H57" s="30"/>
      <c r="I57" s="30"/>
      <c r="J57" s="30"/>
      <c r="K57" s="29"/>
    </row>
    <row r="58" spans="2:17" ht="24" customHeight="1" x14ac:dyDescent="0.25">
      <c r="B58" s="27" t="s">
        <v>51</v>
      </c>
      <c r="C58" s="28"/>
      <c r="D58" s="28"/>
      <c r="E58" s="28"/>
      <c r="F58" s="28"/>
      <c r="G58" s="28"/>
      <c r="H58" s="28"/>
      <c r="I58" s="28"/>
      <c r="J58" s="30"/>
      <c r="K58" s="32"/>
    </row>
    <row r="59" spans="2:17" ht="24" customHeight="1" x14ac:dyDescent="0.25">
      <c r="B59" s="31"/>
      <c r="C59" s="30"/>
      <c r="D59" s="30" t="s">
        <v>45</v>
      </c>
      <c r="E59" s="30"/>
      <c r="F59" s="30"/>
      <c r="G59" s="30"/>
      <c r="H59" s="30"/>
      <c r="I59" s="30"/>
      <c r="J59" s="30"/>
      <c r="K59" s="32"/>
      <c r="N59" t="b">
        <v>0</v>
      </c>
      <c r="Q59" s="70">
        <f>IF(N59=TRUE,0.93%,0)</f>
        <v>0</v>
      </c>
    </row>
    <row r="60" spans="2:17" ht="24" customHeight="1" x14ac:dyDescent="0.25">
      <c r="B60" s="31"/>
      <c r="C60" s="30"/>
      <c r="D60" s="30" t="s">
        <v>50</v>
      </c>
      <c r="E60" s="30"/>
      <c r="F60" s="30"/>
      <c r="G60" s="30"/>
      <c r="H60" s="30"/>
      <c r="I60" s="30"/>
      <c r="J60" s="30"/>
      <c r="K60" s="32"/>
      <c r="Q60" s="70">
        <f t="shared" ref="Q60:Q83" si="0">IF(N60=TRUE,0.93%,0)</f>
        <v>0</v>
      </c>
    </row>
    <row r="61" spans="2:17" ht="24" customHeight="1" x14ac:dyDescent="0.25">
      <c r="B61" s="31"/>
      <c r="C61" s="30" t="s">
        <v>52</v>
      </c>
      <c r="D61" s="30"/>
      <c r="E61" s="30"/>
      <c r="F61" s="30"/>
      <c r="G61" s="30"/>
      <c r="H61" s="30"/>
      <c r="I61" s="30"/>
      <c r="J61" s="30"/>
      <c r="K61" s="32"/>
      <c r="Q61" s="70">
        <f t="shared" si="0"/>
        <v>0</v>
      </c>
    </row>
    <row r="62" spans="2:17" ht="24" customHeight="1" x14ac:dyDescent="0.25">
      <c r="B62" s="31"/>
      <c r="C62" s="30" t="s">
        <v>48</v>
      </c>
      <c r="D62" s="182"/>
      <c r="E62" s="182"/>
      <c r="F62" s="182"/>
      <c r="G62" s="182"/>
      <c r="H62" s="30"/>
      <c r="I62" s="30"/>
      <c r="J62" s="30"/>
      <c r="K62" s="32"/>
      <c r="Q62" s="70">
        <f t="shared" si="0"/>
        <v>0</v>
      </c>
    </row>
    <row r="63" spans="2:17" ht="24" customHeight="1" x14ac:dyDescent="0.25">
      <c r="B63" s="31"/>
      <c r="C63" s="30" t="s">
        <v>0</v>
      </c>
      <c r="D63" s="183"/>
      <c r="E63" s="183"/>
      <c r="F63" s="183"/>
      <c r="G63" s="183"/>
      <c r="H63" s="30"/>
      <c r="I63" s="30"/>
      <c r="J63" s="30"/>
      <c r="K63" s="32"/>
      <c r="Q63" s="70">
        <f t="shared" si="0"/>
        <v>0</v>
      </c>
    </row>
    <row r="64" spans="2:17" ht="24" customHeight="1" x14ac:dyDescent="0.25">
      <c r="B64" s="31"/>
      <c r="C64" s="30" t="s">
        <v>53</v>
      </c>
      <c r="D64" s="183"/>
      <c r="E64" s="183"/>
      <c r="F64" s="183"/>
      <c r="G64" s="183"/>
      <c r="H64" s="30"/>
      <c r="I64" s="30"/>
      <c r="J64" s="30"/>
      <c r="K64" s="32"/>
      <c r="Q64" s="70">
        <f t="shared" si="0"/>
        <v>0</v>
      </c>
    </row>
    <row r="65" spans="2:17" ht="24" customHeight="1" x14ac:dyDescent="0.25">
      <c r="B65" s="31"/>
      <c r="C65" s="30"/>
      <c r="D65" s="36"/>
      <c r="E65" s="36"/>
      <c r="F65" s="36"/>
      <c r="G65" s="36"/>
      <c r="H65" s="30"/>
      <c r="I65" s="30"/>
      <c r="J65" s="30"/>
      <c r="K65" s="32"/>
      <c r="Q65" s="70">
        <f t="shared" si="0"/>
        <v>0</v>
      </c>
    </row>
    <row r="66" spans="2:17" ht="24" customHeight="1" x14ac:dyDescent="0.25">
      <c r="B66" s="27" t="s">
        <v>55</v>
      </c>
      <c r="C66" s="28"/>
      <c r="D66" s="28"/>
      <c r="E66" s="28"/>
      <c r="F66" s="28"/>
      <c r="G66" s="28"/>
      <c r="H66" s="28"/>
      <c r="I66" s="28"/>
      <c r="J66" s="30"/>
      <c r="K66" s="32"/>
      <c r="Q66" s="70">
        <f t="shared" si="0"/>
        <v>0</v>
      </c>
    </row>
    <row r="67" spans="2:17" ht="24" customHeight="1" x14ac:dyDescent="0.25">
      <c r="B67" s="31"/>
      <c r="C67" s="30"/>
      <c r="D67" s="30" t="s">
        <v>45</v>
      </c>
      <c r="E67" s="30"/>
      <c r="F67" s="30"/>
      <c r="G67" s="30"/>
      <c r="H67" s="30"/>
      <c r="I67" s="30"/>
      <c r="J67" s="30"/>
      <c r="K67" s="32"/>
      <c r="N67" t="b">
        <v>0</v>
      </c>
      <c r="Q67" s="70">
        <f t="shared" si="0"/>
        <v>0</v>
      </c>
    </row>
    <row r="68" spans="2:17" ht="24" customHeight="1" x14ac:dyDescent="0.25">
      <c r="B68" s="31"/>
      <c r="C68" s="30"/>
      <c r="D68" s="30" t="s">
        <v>50</v>
      </c>
      <c r="E68" s="30"/>
      <c r="F68" s="30"/>
      <c r="G68" s="30"/>
      <c r="H68" s="30"/>
      <c r="I68" s="30"/>
      <c r="J68" s="30"/>
      <c r="K68" s="32"/>
      <c r="Q68" s="70">
        <f t="shared" si="0"/>
        <v>0</v>
      </c>
    </row>
    <row r="69" spans="2:17" ht="24" customHeight="1" x14ac:dyDescent="0.25">
      <c r="B69" s="31"/>
      <c r="C69" s="30" t="s">
        <v>52</v>
      </c>
      <c r="D69" s="30"/>
      <c r="E69" s="30"/>
      <c r="F69" s="30"/>
      <c r="G69" s="30"/>
      <c r="H69" s="30"/>
      <c r="I69" s="30"/>
      <c r="J69" s="30"/>
      <c r="K69" s="32"/>
      <c r="Q69" s="70">
        <f t="shared" si="0"/>
        <v>0</v>
      </c>
    </row>
    <row r="70" spans="2:17" ht="24" customHeight="1" x14ac:dyDescent="0.25">
      <c r="B70" s="31"/>
      <c r="C70" s="30" t="s">
        <v>48</v>
      </c>
      <c r="D70" s="182"/>
      <c r="E70" s="182"/>
      <c r="F70" s="182"/>
      <c r="G70" s="182"/>
      <c r="H70" s="30"/>
      <c r="I70" s="30"/>
      <c r="J70" s="30"/>
      <c r="K70" s="32"/>
      <c r="Q70" s="70">
        <f t="shared" si="0"/>
        <v>0</v>
      </c>
    </row>
    <row r="71" spans="2:17" ht="24" customHeight="1" x14ac:dyDescent="0.25">
      <c r="B71" s="31"/>
      <c r="C71" s="30" t="s">
        <v>0</v>
      </c>
      <c r="D71" s="183"/>
      <c r="E71" s="183"/>
      <c r="F71" s="183"/>
      <c r="G71" s="183"/>
      <c r="H71" s="30"/>
      <c r="I71" s="30"/>
      <c r="J71" s="30"/>
      <c r="K71" s="32"/>
      <c r="Q71" s="70">
        <f t="shared" si="0"/>
        <v>0</v>
      </c>
    </row>
    <row r="72" spans="2:17" ht="24" customHeight="1" x14ac:dyDescent="0.25">
      <c r="B72" s="31"/>
      <c r="C72" s="30" t="s">
        <v>53</v>
      </c>
      <c r="D72" s="183"/>
      <c r="E72" s="183"/>
      <c r="F72" s="183"/>
      <c r="G72" s="183"/>
      <c r="H72" s="30"/>
      <c r="I72" s="30"/>
      <c r="J72" s="30"/>
      <c r="K72" s="32"/>
      <c r="Q72" s="70">
        <f t="shared" si="0"/>
        <v>0</v>
      </c>
    </row>
    <row r="73" spans="2:17" ht="24" customHeight="1" x14ac:dyDescent="0.25">
      <c r="B73" s="31"/>
      <c r="C73" s="30"/>
      <c r="D73" s="30"/>
      <c r="E73" s="30"/>
      <c r="F73" s="30"/>
      <c r="G73" s="30"/>
      <c r="H73" s="30"/>
      <c r="I73" s="30"/>
      <c r="J73" s="30"/>
      <c r="K73" s="32"/>
      <c r="Q73" s="70">
        <f t="shared" si="0"/>
        <v>0</v>
      </c>
    </row>
    <row r="74" spans="2:17" ht="24" customHeight="1" x14ac:dyDescent="0.25">
      <c r="B74" s="31" t="s">
        <v>56</v>
      </c>
      <c r="C74" s="30"/>
      <c r="D74" s="30"/>
      <c r="E74" s="30"/>
      <c r="F74" s="30"/>
      <c r="G74" s="30"/>
      <c r="H74" s="30"/>
      <c r="I74" s="30"/>
      <c r="J74" s="30"/>
      <c r="K74" s="32"/>
      <c r="Q74" s="70">
        <f t="shared" si="0"/>
        <v>0</v>
      </c>
    </row>
    <row r="75" spans="2:17" ht="24" customHeight="1" x14ac:dyDescent="0.25">
      <c r="B75" s="31"/>
      <c r="C75" s="30"/>
      <c r="D75" s="30" t="s">
        <v>45</v>
      </c>
      <c r="E75" s="30"/>
      <c r="F75" s="30"/>
      <c r="G75" s="30"/>
      <c r="H75" s="30"/>
      <c r="I75" s="30"/>
      <c r="J75" s="30"/>
      <c r="K75" s="32"/>
      <c r="N75" t="b">
        <v>0</v>
      </c>
      <c r="Q75" s="70">
        <f t="shared" si="0"/>
        <v>0</v>
      </c>
    </row>
    <row r="76" spans="2:17" ht="24" customHeight="1" x14ac:dyDescent="0.25">
      <c r="B76" s="31"/>
      <c r="C76" s="30"/>
      <c r="D76" s="30" t="s">
        <v>50</v>
      </c>
      <c r="E76" s="30"/>
      <c r="F76" s="30"/>
      <c r="G76" s="30"/>
      <c r="H76" s="30"/>
      <c r="I76" s="30"/>
      <c r="J76" s="30"/>
      <c r="K76" s="32"/>
      <c r="Q76" s="70">
        <f t="shared" si="0"/>
        <v>0</v>
      </c>
    </row>
    <row r="77" spans="2:17" ht="24" customHeight="1" x14ac:dyDescent="0.25">
      <c r="B77" s="31"/>
      <c r="C77" s="30" t="s">
        <v>52</v>
      </c>
      <c r="D77" s="30"/>
      <c r="E77" s="30"/>
      <c r="F77" s="30"/>
      <c r="G77" s="30"/>
      <c r="H77" s="30"/>
      <c r="I77" s="30"/>
      <c r="J77" s="30"/>
      <c r="K77" s="32"/>
      <c r="Q77" s="70">
        <f t="shared" si="0"/>
        <v>0</v>
      </c>
    </row>
    <row r="78" spans="2:17" ht="24" customHeight="1" x14ac:dyDescent="0.25">
      <c r="B78" s="31"/>
      <c r="C78" s="30" t="s">
        <v>48</v>
      </c>
      <c r="D78" s="182"/>
      <c r="E78" s="182"/>
      <c r="F78" s="182"/>
      <c r="G78" s="182"/>
      <c r="H78" s="30"/>
      <c r="I78" s="30"/>
      <c r="J78" s="30"/>
      <c r="K78" s="32"/>
      <c r="Q78" s="70">
        <f t="shared" si="0"/>
        <v>0</v>
      </c>
    </row>
    <row r="79" spans="2:17" ht="24" customHeight="1" x14ac:dyDescent="0.25">
      <c r="B79" s="31"/>
      <c r="C79" s="30" t="s">
        <v>0</v>
      </c>
      <c r="D79" s="183"/>
      <c r="E79" s="183"/>
      <c r="F79" s="183"/>
      <c r="G79" s="183"/>
      <c r="H79" s="30"/>
      <c r="I79" s="30"/>
      <c r="J79" s="30"/>
      <c r="K79" s="32"/>
      <c r="Q79" s="70">
        <f t="shared" si="0"/>
        <v>0</v>
      </c>
    </row>
    <row r="80" spans="2:17" ht="24" customHeight="1" x14ac:dyDescent="0.25">
      <c r="B80" s="31"/>
      <c r="C80" s="30" t="s">
        <v>53</v>
      </c>
      <c r="D80" s="183"/>
      <c r="E80" s="183"/>
      <c r="F80" s="183"/>
      <c r="G80" s="183"/>
      <c r="H80" s="30"/>
      <c r="I80" s="30"/>
      <c r="J80" s="30"/>
      <c r="K80" s="32"/>
      <c r="Q80" s="70">
        <f t="shared" si="0"/>
        <v>0</v>
      </c>
    </row>
    <row r="81" spans="2:19" ht="24" customHeight="1" x14ac:dyDescent="0.25">
      <c r="B81" s="31"/>
      <c r="C81" s="30"/>
      <c r="D81" s="30"/>
      <c r="E81" s="30"/>
      <c r="F81" s="30"/>
      <c r="G81" s="30"/>
      <c r="H81" s="30"/>
      <c r="I81" s="30"/>
      <c r="J81" s="30"/>
      <c r="K81" s="32"/>
      <c r="Q81" s="70">
        <f t="shared" si="0"/>
        <v>0</v>
      </c>
    </row>
    <row r="82" spans="2:19" ht="35.1" customHeight="1" x14ac:dyDescent="0.25">
      <c r="B82" s="176" t="s">
        <v>57</v>
      </c>
      <c r="C82" s="177"/>
      <c r="D82" s="177"/>
      <c r="E82" s="177"/>
      <c r="F82" s="177"/>
      <c r="G82" s="177"/>
      <c r="H82" s="177"/>
      <c r="I82" s="177"/>
      <c r="J82" s="177"/>
      <c r="K82" s="178"/>
      <c r="Q82" s="70">
        <f t="shared" si="0"/>
        <v>0</v>
      </c>
    </row>
    <row r="83" spans="2:19" ht="24" customHeight="1" x14ac:dyDescent="0.25">
      <c r="B83" s="31"/>
      <c r="C83" s="30"/>
      <c r="D83" s="30" t="s">
        <v>45</v>
      </c>
      <c r="E83" s="30"/>
      <c r="F83" s="30"/>
      <c r="G83" s="30"/>
      <c r="H83" s="30"/>
      <c r="I83" s="30"/>
      <c r="J83" s="30"/>
      <c r="K83" s="32"/>
      <c r="N83" t="b">
        <v>0</v>
      </c>
      <c r="Q83" s="70">
        <f t="shared" si="0"/>
        <v>0</v>
      </c>
      <c r="S83" s="72">
        <f>SUM(Q59:Q83)</f>
        <v>0</v>
      </c>
    </row>
    <row r="84" spans="2:19" ht="24" customHeight="1" x14ac:dyDescent="0.25">
      <c r="B84" s="31"/>
      <c r="C84" s="30"/>
      <c r="D84" s="30" t="s">
        <v>50</v>
      </c>
      <c r="E84" s="30"/>
      <c r="F84" s="30"/>
      <c r="G84" s="30"/>
      <c r="H84" s="30"/>
      <c r="I84" s="30"/>
      <c r="J84" s="30"/>
      <c r="K84" s="32"/>
    </row>
    <row r="85" spans="2:19" ht="24" customHeight="1" x14ac:dyDescent="0.25">
      <c r="B85" s="31"/>
      <c r="C85" s="30" t="s">
        <v>52</v>
      </c>
      <c r="D85" s="30"/>
      <c r="E85" s="30"/>
      <c r="F85" s="30"/>
      <c r="G85" s="30"/>
      <c r="H85" s="30"/>
      <c r="I85" s="30"/>
      <c r="J85" s="30"/>
      <c r="K85" s="32"/>
    </row>
    <row r="86" spans="2:19" ht="24" customHeight="1" x14ac:dyDescent="0.25">
      <c r="B86" s="31"/>
      <c r="C86" s="30" t="s">
        <v>48</v>
      </c>
      <c r="D86" s="182"/>
      <c r="E86" s="182"/>
      <c r="F86" s="182"/>
      <c r="G86" s="182"/>
      <c r="H86" s="30"/>
      <c r="I86" s="30"/>
      <c r="J86" s="30"/>
      <c r="K86" s="32"/>
    </row>
    <row r="87" spans="2:19" ht="24" customHeight="1" x14ac:dyDescent="0.25">
      <c r="B87" s="31"/>
      <c r="C87" s="30" t="s">
        <v>0</v>
      </c>
      <c r="D87" s="183"/>
      <c r="E87" s="183"/>
      <c r="F87" s="183"/>
      <c r="G87" s="183"/>
      <c r="H87" s="30"/>
      <c r="I87" s="30"/>
      <c r="J87" s="30"/>
      <c r="K87" s="32"/>
    </row>
    <row r="88" spans="2:19" ht="24" customHeight="1" x14ac:dyDescent="0.25">
      <c r="B88" s="31"/>
      <c r="C88" s="30" t="s">
        <v>53</v>
      </c>
      <c r="D88" s="183"/>
      <c r="E88" s="183"/>
      <c r="F88" s="183"/>
      <c r="G88" s="183"/>
      <c r="H88" s="30"/>
      <c r="I88" s="30"/>
      <c r="J88" s="30"/>
      <c r="K88" s="32"/>
    </row>
    <row r="89" spans="2:19" ht="24" customHeight="1" x14ac:dyDescent="0.25">
      <c r="B89" s="31"/>
      <c r="C89" s="30"/>
      <c r="D89" s="30"/>
      <c r="E89" s="30"/>
      <c r="F89" s="30"/>
      <c r="G89" s="30"/>
      <c r="H89" s="30"/>
      <c r="I89" s="30"/>
      <c r="J89" s="30"/>
      <c r="K89" s="32"/>
    </row>
    <row r="90" spans="2:19" ht="24" customHeight="1" x14ac:dyDescent="0.25">
      <c r="B90" s="179" t="s">
        <v>58</v>
      </c>
      <c r="C90" s="180"/>
      <c r="D90" s="180"/>
      <c r="E90" s="180"/>
      <c r="F90" s="180"/>
      <c r="G90" s="180"/>
      <c r="H90" s="180"/>
      <c r="I90" s="180"/>
      <c r="J90" s="180"/>
      <c r="K90" s="181"/>
    </row>
    <row r="91" spans="2:19" ht="24" customHeight="1" thickBot="1" x14ac:dyDescent="0.3">
      <c r="B91" s="33"/>
      <c r="C91" s="34"/>
      <c r="D91" s="34"/>
      <c r="E91" s="34"/>
      <c r="F91" s="34"/>
      <c r="G91" s="34"/>
      <c r="H91" s="34"/>
      <c r="I91" s="34"/>
      <c r="J91" s="34"/>
      <c r="K91" s="35"/>
    </row>
    <row r="92" spans="2:19" ht="24" customHeight="1" x14ac:dyDescent="0.25">
      <c r="B92" s="37" t="s">
        <v>59</v>
      </c>
      <c r="C92" s="38"/>
      <c r="D92" s="38"/>
      <c r="E92" s="38"/>
      <c r="F92" s="38"/>
      <c r="G92" s="38"/>
      <c r="H92" s="38"/>
      <c r="I92" s="38"/>
      <c r="J92" s="38"/>
      <c r="K92" s="39"/>
    </row>
    <row r="93" spans="2:19" ht="24" customHeight="1" x14ac:dyDescent="0.25">
      <c r="B93" s="31"/>
      <c r="C93" s="30" t="s">
        <v>60</v>
      </c>
      <c r="D93" s="30"/>
      <c r="E93" s="30"/>
      <c r="F93" s="30"/>
      <c r="G93" s="30"/>
      <c r="H93" s="30"/>
      <c r="I93" s="30"/>
      <c r="J93" s="30"/>
      <c r="K93" s="32"/>
      <c r="N93" t="b">
        <v>0</v>
      </c>
      <c r="Q93" s="70">
        <f>IF(N93=TRUE,3%,0)</f>
        <v>0</v>
      </c>
    </row>
    <row r="94" spans="2:19" ht="32.1" customHeight="1" thickBot="1" x14ac:dyDescent="0.3">
      <c r="B94" s="31"/>
      <c r="C94" s="42" t="s">
        <v>61</v>
      </c>
      <c r="D94" s="43"/>
      <c r="E94" s="43"/>
      <c r="F94" s="43"/>
      <c r="G94" s="43"/>
      <c r="H94" s="30"/>
      <c r="I94" s="30"/>
      <c r="J94" s="30"/>
      <c r="K94" s="32"/>
    </row>
    <row r="95" spans="2:19" ht="24" customHeight="1" thickBot="1" x14ac:dyDescent="0.3">
      <c r="B95" s="31"/>
      <c r="C95" s="76"/>
      <c r="D95" s="77"/>
      <c r="E95" s="77"/>
      <c r="F95" s="77"/>
      <c r="G95" s="78"/>
      <c r="H95" s="30"/>
      <c r="I95" s="30"/>
      <c r="J95" s="30"/>
      <c r="K95" s="32"/>
    </row>
    <row r="96" spans="2:19" ht="35.1" customHeight="1" x14ac:dyDescent="0.25">
      <c r="B96" s="31"/>
      <c r="C96" s="157" t="s">
        <v>62</v>
      </c>
      <c r="D96" s="157"/>
      <c r="E96" s="157"/>
      <c r="F96" s="157"/>
      <c r="G96" s="157"/>
      <c r="H96" s="157"/>
      <c r="I96" s="157"/>
      <c r="J96" s="157"/>
      <c r="K96" s="158"/>
      <c r="N96" t="b">
        <v>0</v>
      </c>
      <c r="Q96" s="70">
        <f t="shared" ref="Q96" si="1">IF(N96=TRUE,3%,0)</f>
        <v>0</v>
      </c>
    </row>
    <row r="97" spans="2:19" ht="22.35" customHeight="1" thickBot="1" x14ac:dyDescent="0.3">
      <c r="B97" s="31"/>
      <c r="C97" s="40" t="s">
        <v>61</v>
      </c>
      <c r="D97" s="30"/>
      <c r="E97" s="30"/>
      <c r="F97" s="30"/>
      <c r="G97" s="30"/>
      <c r="H97" s="30"/>
      <c r="I97" s="30"/>
      <c r="J97" s="30"/>
      <c r="K97" s="32"/>
    </row>
    <row r="98" spans="2:19" ht="24" customHeight="1" thickBot="1" x14ac:dyDescent="0.3">
      <c r="B98" s="31"/>
      <c r="C98" s="76"/>
      <c r="D98" s="77"/>
      <c r="E98" s="77"/>
      <c r="F98" s="77"/>
      <c r="G98" s="78"/>
      <c r="H98" s="30"/>
      <c r="I98" s="30"/>
      <c r="J98" s="30"/>
      <c r="K98" s="32"/>
    </row>
    <row r="99" spans="2:19" ht="24" customHeight="1" x14ac:dyDescent="0.25">
      <c r="B99" s="31"/>
      <c r="C99" s="30" t="s">
        <v>63</v>
      </c>
      <c r="D99" s="30"/>
      <c r="E99" s="30"/>
      <c r="F99" s="30"/>
      <c r="G99" s="30"/>
      <c r="H99" s="30"/>
      <c r="I99" s="30"/>
      <c r="J99" s="30"/>
      <c r="K99" s="32"/>
      <c r="N99" t="b">
        <v>0</v>
      </c>
      <c r="Q99" s="70">
        <f>IF(N99=TRUE,1.5%,0)</f>
        <v>0</v>
      </c>
    </row>
    <row r="100" spans="2:19" ht="29.85" customHeight="1" thickBot="1" x14ac:dyDescent="0.3">
      <c r="B100" s="31"/>
      <c r="C100" s="40" t="s">
        <v>61</v>
      </c>
      <c r="D100" s="30"/>
      <c r="E100" s="30"/>
      <c r="F100" s="30"/>
      <c r="G100" s="30"/>
      <c r="H100" s="30"/>
      <c r="I100" s="30"/>
      <c r="J100" s="30"/>
      <c r="K100" s="32"/>
    </row>
    <row r="101" spans="2:19" ht="24" customHeight="1" thickBot="1" x14ac:dyDescent="0.3">
      <c r="B101" s="31"/>
      <c r="C101" s="76"/>
      <c r="D101" s="77"/>
      <c r="E101" s="77"/>
      <c r="F101" s="77"/>
      <c r="G101" s="78"/>
      <c r="H101" s="30"/>
      <c r="I101" s="30"/>
      <c r="J101" s="30"/>
      <c r="K101" s="32"/>
    </row>
    <row r="102" spans="2:19" ht="24" customHeight="1" x14ac:dyDescent="0.25">
      <c r="B102" s="31"/>
      <c r="C102" s="30" t="s">
        <v>50</v>
      </c>
      <c r="D102" s="30"/>
      <c r="E102" s="30"/>
      <c r="F102" s="30"/>
      <c r="G102" s="30"/>
      <c r="H102" s="30"/>
      <c r="I102" s="30"/>
      <c r="J102" s="30"/>
      <c r="K102" s="32"/>
    </row>
    <row r="103" spans="2:19" ht="24" customHeight="1" x14ac:dyDescent="0.25">
      <c r="B103" s="31"/>
      <c r="C103" s="30"/>
      <c r="D103" s="30"/>
      <c r="E103" s="30"/>
      <c r="F103" s="30"/>
      <c r="G103" s="30"/>
      <c r="H103" s="30"/>
      <c r="I103" s="30"/>
      <c r="J103" s="30"/>
      <c r="K103" s="32"/>
    </row>
    <row r="104" spans="2:19" ht="24" customHeight="1" x14ac:dyDescent="0.25">
      <c r="B104" s="31" t="s">
        <v>64</v>
      </c>
      <c r="C104" s="30"/>
      <c r="D104" s="30"/>
      <c r="E104" s="30"/>
      <c r="F104" s="30"/>
      <c r="G104" s="30"/>
      <c r="H104" s="30"/>
      <c r="I104" s="30"/>
      <c r="J104" s="30"/>
      <c r="K104" s="32"/>
    </row>
    <row r="105" spans="2:19" ht="24" customHeight="1" x14ac:dyDescent="0.25">
      <c r="B105" s="31"/>
      <c r="C105" s="30" t="s">
        <v>65</v>
      </c>
      <c r="D105" s="30"/>
      <c r="E105" s="30"/>
      <c r="F105" s="30"/>
      <c r="G105" s="30"/>
      <c r="H105" s="30"/>
      <c r="I105" s="30"/>
      <c r="J105" s="30"/>
      <c r="K105" s="32"/>
      <c r="N105" t="b">
        <v>0</v>
      </c>
      <c r="Q105" s="70">
        <f>IF(N105=TRUE,0.19%,0)</f>
        <v>0</v>
      </c>
    </row>
    <row r="106" spans="2:19" ht="24" customHeight="1" x14ac:dyDescent="0.25">
      <c r="B106" s="31"/>
      <c r="C106" s="30" t="s">
        <v>66</v>
      </c>
      <c r="D106" s="30"/>
      <c r="E106" s="30"/>
      <c r="F106" s="30"/>
      <c r="G106" s="30"/>
      <c r="H106" s="30"/>
      <c r="I106" s="30"/>
      <c r="J106" s="30"/>
      <c r="K106" s="32"/>
      <c r="N106" t="b">
        <v>0</v>
      </c>
      <c r="Q106" s="70">
        <f>IF(N106=TRUE,0.19%,0)</f>
        <v>0</v>
      </c>
    </row>
    <row r="107" spans="2:19" ht="24" customHeight="1" thickBot="1" x14ac:dyDescent="0.3">
      <c r="B107" s="31"/>
      <c r="C107" s="30" t="s">
        <v>67</v>
      </c>
      <c r="D107" s="30"/>
      <c r="E107" s="30"/>
      <c r="F107" s="30"/>
      <c r="G107" s="30"/>
      <c r="H107" s="30"/>
      <c r="I107" s="30"/>
      <c r="J107" s="30"/>
      <c r="K107" s="32"/>
    </row>
    <row r="108" spans="2:19" ht="24" customHeight="1" thickBot="1" x14ac:dyDescent="0.3">
      <c r="B108" s="31"/>
      <c r="C108" s="76"/>
      <c r="D108" s="77"/>
      <c r="E108" s="77"/>
      <c r="F108" s="77"/>
      <c r="G108" s="78"/>
      <c r="H108" s="30"/>
      <c r="I108" s="30"/>
      <c r="J108" s="30"/>
      <c r="K108" s="32"/>
    </row>
    <row r="109" spans="2:19" ht="24" customHeight="1" x14ac:dyDescent="0.25">
      <c r="B109" s="31"/>
      <c r="C109" s="30" t="s">
        <v>50</v>
      </c>
      <c r="D109" s="30"/>
      <c r="E109" s="30"/>
      <c r="F109" s="30"/>
      <c r="G109" s="30"/>
      <c r="H109" s="30"/>
      <c r="I109" s="30"/>
      <c r="J109" s="30"/>
      <c r="K109" s="32"/>
    </row>
    <row r="110" spans="2:19" s="61" customFormat="1" ht="24" customHeight="1" x14ac:dyDescent="0.25">
      <c r="B110" s="31"/>
      <c r="C110" s="30"/>
      <c r="D110" s="30"/>
      <c r="E110" s="30"/>
      <c r="F110" s="30"/>
      <c r="G110" s="30"/>
      <c r="H110" s="30"/>
      <c r="I110" s="30"/>
      <c r="J110" s="30"/>
      <c r="K110" s="32"/>
      <c r="L110" s="54"/>
      <c r="Q110" s="70"/>
      <c r="R110"/>
      <c r="S110" s="71"/>
    </row>
    <row r="111" spans="2:19" ht="24" customHeight="1" x14ac:dyDescent="0.25">
      <c r="B111" s="31" t="s">
        <v>68</v>
      </c>
      <c r="C111" s="30"/>
      <c r="D111" s="30"/>
      <c r="E111" s="30"/>
      <c r="F111" s="30"/>
      <c r="G111" s="30"/>
      <c r="H111" s="30"/>
      <c r="I111" s="30"/>
      <c r="J111" s="30"/>
      <c r="K111" s="32"/>
    </row>
    <row r="112" spans="2:19" ht="24" customHeight="1" x14ac:dyDescent="0.25">
      <c r="B112" s="31"/>
      <c r="C112" s="30" t="s">
        <v>69</v>
      </c>
      <c r="D112" s="30"/>
      <c r="E112" s="30"/>
      <c r="F112" s="30"/>
      <c r="G112" s="30"/>
      <c r="H112" s="30"/>
      <c r="I112" s="30"/>
      <c r="J112" s="30"/>
      <c r="K112" s="32"/>
      <c r="N112" t="b">
        <v>0</v>
      </c>
      <c r="Q112" s="70">
        <f>IF(N112=TRUE,0.06%,0)</f>
        <v>0</v>
      </c>
    </row>
    <row r="113" spans="2:19" ht="33" customHeight="1" x14ac:dyDescent="0.25">
      <c r="B113" s="31"/>
      <c r="C113" s="30" t="s">
        <v>70</v>
      </c>
      <c r="D113" s="62"/>
      <c r="E113" s="62"/>
      <c r="F113" s="62"/>
      <c r="G113" s="62"/>
      <c r="H113" s="62"/>
      <c r="I113" s="62"/>
      <c r="J113" s="62"/>
      <c r="K113" s="63"/>
      <c r="N113" t="b">
        <v>0</v>
      </c>
      <c r="Q113" s="70">
        <f t="shared" ref="Q113:Q114" si="2">IF(N113=TRUE,0.06%,0)</f>
        <v>0</v>
      </c>
    </row>
    <row r="114" spans="2:19" ht="24" customHeight="1" x14ac:dyDescent="0.25">
      <c r="B114" s="31"/>
      <c r="C114" s="30" t="s">
        <v>71</v>
      </c>
      <c r="D114" s="30"/>
      <c r="E114" s="30"/>
      <c r="F114" s="30"/>
      <c r="G114" s="30"/>
      <c r="H114" s="30"/>
      <c r="I114" s="30"/>
      <c r="J114" s="30"/>
      <c r="K114" s="32"/>
      <c r="N114" t="b">
        <v>0</v>
      </c>
      <c r="Q114" s="70">
        <f t="shared" si="2"/>
        <v>0</v>
      </c>
    </row>
    <row r="115" spans="2:19" ht="24" customHeight="1" x14ac:dyDescent="0.25">
      <c r="B115" s="31"/>
      <c r="C115" s="30" t="s">
        <v>72</v>
      </c>
      <c r="D115" s="30"/>
      <c r="E115" s="30"/>
      <c r="F115" s="30"/>
      <c r="G115" s="30"/>
      <c r="H115" s="30"/>
      <c r="I115" s="30"/>
      <c r="J115" s="30"/>
      <c r="K115" s="32"/>
      <c r="N115" t="b">
        <v>0</v>
      </c>
      <c r="Q115" s="70">
        <f>IF(N115=TRUE,0,0)</f>
        <v>0</v>
      </c>
    </row>
    <row r="116" spans="2:19" ht="24" customHeight="1" x14ac:dyDescent="0.25">
      <c r="B116" s="31"/>
      <c r="C116" s="30"/>
      <c r="D116" s="30"/>
      <c r="E116" s="30"/>
      <c r="F116" s="30"/>
      <c r="G116" s="30"/>
      <c r="H116" s="30"/>
      <c r="I116" s="30"/>
      <c r="J116" s="30"/>
      <c r="K116" s="32"/>
      <c r="Q116" s="70">
        <f t="shared" ref="Q116:Q117" si="3">IF(N116=TRUE,0,0)</f>
        <v>0</v>
      </c>
    </row>
    <row r="117" spans="2:19" ht="24" customHeight="1" x14ac:dyDescent="0.25">
      <c r="B117" s="31" t="s">
        <v>73</v>
      </c>
      <c r="C117" s="30"/>
      <c r="D117" s="30"/>
      <c r="E117" s="30"/>
      <c r="F117" s="30"/>
      <c r="G117" s="30"/>
      <c r="H117" s="30"/>
      <c r="I117" s="30"/>
      <c r="J117" s="30"/>
      <c r="K117" s="32"/>
      <c r="Q117" s="70">
        <f t="shared" si="3"/>
        <v>0</v>
      </c>
    </row>
    <row r="118" spans="2:19" ht="24" customHeight="1" x14ac:dyDescent="0.25">
      <c r="B118" s="31"/>
      <c r="C118" s="30" t="s">
        <v>74</v>
      </c>
      <c r="D118" s="30"/>
      <c r="E118" s="30"/>
      <c r="F118" s="30"/>
      <c r="G118" s="30"/>
      <c r="H118" s="30"/>
      <c r="I118" s="30"/>
      <c r="J118" s="30"/>
      <c r="K118" s="32"/>
      <c r="N118" t="b">
        <v>0</v>
      </c>
      <c r="Q118" s="70">
        <f>IF(N118=TRUE,0.06%,0)</f>
        <v>0</v>
      </c>
    </row>
    <row r="119" spans="2:19" ht="30" customHeight="1" x14ac:dyDescent="0.25">
      <c r="B119" s="31"/>
      <c r="C119" s="30" t="s">
        <v>75</v>
      </c>
      <c r="D119" s="62"/>
      <c r="E119" s="62"/>
      <c r="F119" s="62"/>
      <c r="G119" s="62"/>
      <c r="H119" s="62"/>
      <c r="I119" s="62"/>
      <c r="J119" s="62"/>
      <c r="K119" s="63"/>
      <c r="N119" t="b">
        <v>0</v>
      </c>
      <c r="Q119" s="70">
        <f t="shared" ref="Q119:Q120" si="4">IF(N119=TRUE,0.06%,0)</f>
        <v>0</v>
      </c>
    </row>
    <row r="120" spans="2:19" ht="24" customHeight="1" x14ac:dyDescent="0.25">
      <c r="B120" s="31"/>
      <c r="C120" s="30" t="s">
        <v>76</v>
      </c>
      <c r="D120" s="30"/>
      <c r="E120" s="30"/>
      <c r="F120" s="30"/>
      <c r="G120" s="30"/>
      <c r="H120" s="30"/>
      <c r="I120" s="30"/>
      <c r="J120" s="30"/>
      <c r="K120" s="32"/>
      <c r="N120" t="b">
        <v>0</v>
      </c>
      <c r="Q120" s="70">
        <f t="shared" si="4"/>
        <v>0</v>
      </c>
    </row>
    <row r="121" spans="2:19" ht="24" customHeight="1" x14ac:dyDescent="0.25">
      <c r="B121" s="31"/>
      <c r="C121" s="30" t="s">
        <v>77</v>
      </c>
      <c r="D121" s="30"/>
      <c r="E121" s="30"/>
      <c r="F121" s="30"/>
      <c r="G121" s="30"/>
      <c r="H121" s="30"/>
      <c r="I121" s="30"/>
      <c r="J121" s="30"/>
      <c r="K121" s="32"/>
    </row>
    <row r="122" spans="2:19" ht="24" customHeight="1" x14ac:dyDescent="0.25">
      <c r="B122" s="31"/>
      <c r="C122" s="30"/>
      <c r="D122" s="30"/>
      <c r="E122" s="30"/>
      <c r="F122" s="30"/>
      <c r="G122" s="30"/>
      <c r="H122" s="30"/>
      <c r="I122" s="30"/>
      <c r="J122" s="44"/>
      <c r="K122" s="32"/>
    </row>
    <row r="123" spans="2:19" ht="35.1" customHeight="1" x14ac:dyDescent="0.25">
      <c r="B123" s="74" t="s">
        <v>78</v>
      </c>
      <c r="C123" s="75"/>
      <c r="D123" s="75"/>
      <c r="E123" s="75"/>
      <c r="F123" s="75"/>
      <c r="G123" s="75"/>
      <c r="H123" s="75"/>
      <c r="I123" s="75"/>
      <c r="J123" s="75"/>
      <c r="K123" s="188"/>
    </row>
    <row r="124" spans="2:19" ht="24" customHeight="1" x14ac:dyDescent="0.25">
      <c r="B124" s="31"/>
      <c r="C124" s="30" t="s">
        <v>45</v>
      </c>
      <c r="D124" s="30"/>
      <c r="E124" s="30"/>
      <c r="F124" s="30"/>
      <c r="G124" s="30"/>
      <c r="H124" s="30"/>
      <c r="I124" s="30"/>
      <c r="J124" s="30"/>
      <c r="K124" s="32"/>
      <c r="N124" t="b">
        <v>0</v>
      </c>
      <c r="Q124" s="70">
        <f>IF(N124=TRUE,0.19%,0)</f>
        <v>0</v>
      </c>
    </row>
    <row r="125" spans="2:19" ht="24" customHeight="1" thickBot="1" x14ac:dyDescent="0.3">
      <c r="B125" s="2"/>
      <c r="C125" s="30" t="s">
        <v>67</v>
      </c>
      <c r="D125" s="30"/>
      <c r="E125" s="30"/>
      <c r="F125" s="30"/>
      <c r="G125" s="30"/>
      <c r="H125" s="30"/>
      <c r="I125" s="30"/>
      <c r="J125" s="30"/>
      <c r="K125" s="32"/>
    </row>
    <row r="126" spans="2:19" ht="24" customHeight="1" thickBot="1" x14ac:dyDescent="0.3">
      <c r="B126" s="31"/>
      <c r="C126" s="76"/>
      <c r="D126" s="77"/>
      <c r="E126" s="77"/>
      <c r="F126" s="77"/>
      <c r="G126" s="78"/>
      <c r="H126" s="30"/>
      <c r="I126" s="30"/>
      <c r="J126" s="30"/>
      <c r="K126" s="32"/>
      <c r="S126" s="73">
        <f>SUM(Q93:Q126)</f>
        <v>0</v>
      </c>
    </row>
    <row r="127" spans="2:19" ht="24" customHeight="1" x14ac:dyDescent="0.25">
      <c r="B127" s="31"/>
      <c r="C127" s="30" t="s">
        <v>50</v>
      </c>
      <c r="E127" s="30"/>
      <c r="F127" s="30"/>
      <c r="G127" s="30"/>
      <c r="H127" s="30"/>
      <c r="I127" s="30"/>
      <c r="J127" s="30"/>
      <c r="K127" s="32"/>
    </row>
    <row r="128" spans="2:19" ht="24" customHeight="1" thickBot="1" x14ac:dyDescent="0.3">
      <c r="B128" s="41"/>
      <c r="C128" s="34"/>
      <c r="D128" s="34"/>
      <c r="E128" s="34"/>
      <c r="F128" s="34"/>
      <c r="G128" s="34"/>
      <c r="H128" s="34"/>
      <c r="I128" s="34"/>
      <c r="J128" s="34"/>
      <c r="K128" s="35"/>
    </row>
    <row r="129" spans="2:19" ht="24" customHeight="1" x14ac:dyDescent="0.25">
      <c r="B129" s="37" t="s">
        <v>79</v>
      </c>
      <c r="C129" s="38"/>
      <c r="D129" s="38"/>
      <c r="E129" s="38"/>
      <c r="F129" s="38"/>
      <c r="G129" s="38"/>
      <c r="H129" s="38"/>
      <c r="I129" s="38"/>
      <c r="J129" s="38"/>
      <c r="K129" s="38"/>
    </row>
    <row r="130" spans="2:19" ht="24" customHeight="1" x14ac:dyDescent="0.25">
      <c r="B130" s="31"/>
      <c r="C130" s="30" t="s">
        <v>45</v>
      </c>
      <c r="D130" s="30"/>
      <c r="E130" s="30"/>
      <c r="F130" s="30"/>
      <c r="G130" s="30"/>
      <c r="H130" s="30"/>
      <c r="I130" s="30"/>
      <c r="J130" s="30"/>
      <c r="K130" s="30"/>
      <c r="N130" t="b">
        <v>0</v>
      </c>
      <c r="Q130" s="70">
        <f>IF(N130=TRUE,6%,0)</f>
        <v>0</v>
      </c>
    </row>
    <row r="131" spans="2:19" ht="24" customHeight="1" thickBot="1" x14ac:dyDescent="0.3">
      <c r="B131" s="31"/>
      <c r="C131" s="30" t="s">
        <v>67</v>
      </c>
      <c r="D131" s="30"/>
      <c r="E131" s="30"/>
      <c r="F131" s="30"/>
      <c r="G131" s="30"/>
      <c r="H131" s="30"/>
      <c r="I131" s="30"/>
      <c r="J131" s="30"/>
      <c r="K131" s="30"/>
    </row>
    <row r="132" spans="2:19" ht="24" customHeight="1" thickBot="1" x14ac:dyDescent="0.3">
      <c r="B132" s="31"/>
      <c r="C132" s="76"/>
      <c r="D132" s="77"/>
      <c r="E132" s="77"/>
      <c r="F132" s="77"/>
      <c r="G132" s="78"/>
      <c r="H132" s="30"/>
      <c r="I132" s="30"/>
      <c r="J132" s="30"/>
      <c r="K132" s="30"/>
    </row>
    <row r="133" spans="2:19" ht="24" customHeight="1" x14ac:dyDescent="0.25">
      <c r="B133" s="31"/>
      <c r="C133" s="30" t="s">
        <v>50</v>
      </c>
      <c r="D133" s="30"/>
      <c r="E133" s="30"/>
      <c r="F133" s="30"/>
      <c r="G133" s="30"/>
      <c r="H133" s="30"/>
      <c r="I133" s="30"/>
      <c r="J133" s="30"/>
      <c r="K133" s="30"/>
    </row>
    <row r="134" spans="2:19" ht="24" customHeight="1" x14ac:dyDescent="0.25">
      <c r="B134" s="31"/>
      <c r="C134" s="30"/>
      <c r="D134" s="30"/>
      <c r="E134" s="30"/>
      <c r="F134" s="30"/>
      <c r="G134" s="30"/>
      <c r="H134" s="30"/>
      <c r="I134" s="30"/>
      <c r="J134" s="30"/>
      <c r="K134" s="30"/>
    </row>
    <row r="135" spans="2:19" ht="24" customHeight="1" x14ac:dyDescent="0.25">
      <c r="B135" s="31" t="s">
        <v>80</v>
      </c>
      <c r="C135" s="30"/>
      <c r="D135" s="30"/>
      <c r="E135" s="30"/>
      <c r="F135" s="30"/>
      <c r="G135" s="30"/>
      <c r="H135" s="30"/>
      <c r="I135" s="30"/>
      <c r="J135" s="30"/>
      <c r="K135" s="30"/>
    </row>
    <row r="136" spans="2:19" ht="24" customHeight="1" x14ac:dyDescent="0.25">
      <c r="B136" s="31"/>
      <c r="C136" s="30" t="s">
        <v>45</v>
      </c>
      <c r="D136" s="30"/>
      <c r="E136" s="30"/>
      <c r="F136" s="30"/>
      <c r="G136" s="30"/>
      <c r="H136" s="30"/>
      <c r="I136" s="30"/>
      <c r="J136" s="30"/>
      <c r="K136" s="30"/>
      <c r="N136" t="b">
        <v>0</v>
      </c>
      <c r="Q136" s="70">
        <f>IF(N136=TRUE,4%,0)</f>
        <v>0</v>
      </c>
    </row>
    <row r="137" spans="2:19" ht="24" customHeight="1" thickBot="1" x14ac:dyDescent="0.3">
      <c r="B137" s="31"/>
      <c r="C137" s="30" t="s">
        <v>67</v>
      </c>
      <c r="D137" s="30"/>
      <c r="E137" s="30"/>
      <c r="F137" s="30"/>
      <c r="G137" s="30"/>
      <c r="H137" s="30"/>
      <c r="I137" s="30"/>
      <c r="J137" s="30"/>
      <c r="K137" s="30"/>
    </row>
    <row r="138" spans="2:19" ht="24" customHeight="1" thickBot="1" x14ac:dyDescent="0.3">
      <c r="B138" s="31"/>
      <c r="C138" s="76"/>
      <c r="D138" s="77"/>
      <c r="E138" s="77"/>
      <c r="F138" s="77"/>
      <c r="G138" s="78"/>
      <c r="H138" s="30"/>
      <c r="I138" s="30"/>
      <c r="J138" s="30"/>
      <c r="K138" s="30"/>
    </row>
    <row r="139" spans="2:19" ht="24" customHeight="1" x14ac:dyDescent="0.25">
      <c r="B139" s="31"/>
      <c r="C139" s="30" t="s">
        <v>81</v>
      </c>
      <c r="D139" s="30"/>
      <c r="E139" s="30"/>
      <c r="F139" s="30"/>
      <c r="G139" s="30"/>
      <c r="H139" s="30"/>
      <c r="I139" s="30"/>
      <c r="J139" s="30"/>
      <c r="K139" s="30"/>
      <c r="N139" t="b">
        <v>0</v>
      </c>
      <c r="Q139" s="70">
        <f>IF(N139=TRUE,2%,0)</f>
        <v>0</v>
      </c>
    </row>
    <row r="140" spans="2:19" ht="24" customHeight="1" thickBot="1" x14ac:dyDescent="0.3">
      <c r="B140" s="31"/>
      <c r="C140" s="30" t="s">
        <v>67</v>
      </c>
      <c r="D140" s="30"/>
      <c r="E140" s="30"/>
      <c r="F140" s="30"/>
      <c r="G140" s="30"/>
      <c r="H140" s="30"/>
      <c r="I140" s="30"/>
      <c r="J140" s="30"/>
      <c r="K140" s="30"/>
    </row>
    <row r="141" spans="2:19" ht="24" customHeight="1" thickBot="1" x14ac:dyDescent="0.3">
      <c r="B141" s="31"/>
      <c r="C141" s="76"/>
      <c r="D141" s="77"/>
      <c r="E141" s="77"/>
      <c r="F141" s="77"/>
      <c r="G141" s="78"/>
      <c r="H141" s="30"/>
      <c r="I141" s="30"/>
      <c r="J141" s="30"/>
      <c r="K141" s="30"/>
    </row>
    <row r="142" spans="2:19" ht="24" customHeight="1" x14ac:dyDescent="0.25">
      <c r="B142" s="31"/>
      <c r="C142" s="30" t="s">
        <v>50</v>
      </c>
      <c r="D142" s="30"/>
      <c r="E142" s="30"/>
      <c r="F142" s="30"/>
      <c r="G142" s="30"/>
      <c r="H142" s="30"/>
      <c r="I142" s="30"/>
      <c r="J142" s="30"/>
      <c r="K142" s="30"/>
    </row>
    <row r="143" spans="2:19" ht="24" customHeight="1" thickBot="1" x14ac:dyDescent="0.3">
      <c r="B143" s="41"/>
      <c r="C143" s="34"/>
      <c r="D143" s="34"/>
      <c r="E143" s="34"/>
      <c r="F143" s="34"/>
      <c r="G143" s="34"/>
      <c r="H143" s="34"/>
      <c r="I143" s="34"/>
      <c r="J143" s="34"/>
      <c r="K143" s="34"/>
      <c r="S143" s="73">
        <f>SUM(Q129:Q143)</f>
        <v>0</v>
      </c>
    </row>
    <row r="144" spans="2:19" ht="33" customHeight="1" x14ac:dyDescent="0.25">
      <c r="B144" s="101" t="s">
        <v>82</v>
      </c>
      <c r="C144" s="102"/>
      <c r="D144" s="102"/>
      <c r="E144" s="102"/>
      <c r="F144" s="102"/>
      <c r="G144" s="102"/>
      <c r="H144" s="102"/>
      <c r="I144" s="102"/>
      <c r="J144" s="102"/>
      <c r="K144" s="102"/>
    </row>
    <row r="145" spans="2:17" ht="24" customHeight="1" x14ac:dyDescent="0.25">
      <c r="B145" s="31"/>
      <c r="C145" s="30"/>
      <c r="D145" s="30" t="s">
        <v>45</v>
      </c>
      <c r="E145" s="30"/>
      <c r="F145" s="30"/>
      <c r="G145" s="30"/>
      <c r="H145" s="30"/>
      <c r="I145" s="30"/>
      <c r="J145" s="30"/>
      <c r="K145" s="30"/>
      <c r="N145" t="b">
        <v>0</v>
      </c>
      <c r="Q145" s="70">
        <f>IF(N145=TRUE,3%,0)</f>
        <v>0</v>
      </c>
    </row>
    <row r="146" spans="2:17" ht="24" customHeight="1" thickBot="1" x14ac:dyDescent="0.3">
      <c r="B146" s="31"/>
      <c r="C146" s="30" t="s">
        <v>67</v>
      </c>
      <c r="D146" s="30"/>
      <c r="E146" s="30"/>
      <c r="F146" s="30"/>
      <c r="G146" s="30"/>
      <c r="H146" s="30"/>
      <c r="I146" s="30"/>
      <c r="J146" s="30"/>
      <c r="K146" s="30"/>
    </row>
    <row r="147" spans="2:17" ht="24" customHeight="1" thickBot="1" x14ac:dyDescent="0.3">
      <c r="B147" s="31"/>
      <c r="C147" s="76"/>
      <c r="D147" s="77"/>
      <c r="E147" s="77"/>
      <c r="F147" s="77"/>
      <c r="G147" s="78"/>
      <c r="H147" s="30"/>
      <c r="I147" s="30"/>
      <c r="J147" s="30"/>
      <c r="K147" s="30"/>
    </row>
    <row r="148" spans="2:17" ht="24" customHeight="1" x14ac:dyDescent="0.25">
      <c r="B148" s="31"/>
      <c r="C148" s="30"/>
      <c r="D148" s="30" t="s">
        <v>50</v>
      </c>
      <c r="E148" s="30"/>
      <c r="F148" s="30"/>
      <c r="G148" s="30"/>
      <c r="H148" s="30"/>
      <c r="I148" s="30"/>
      <c r="J148" s="30"/>
      <c r="K148" s="30"/>
    </row>
    <row r="149" spans="2:17" ht="24" customHeight="1" x14ac:dyDescent="0.25">
      <c r="B149" s="31"/>
      <c r="C149" s="30"/>
      <c r="D149" s="30"/>
      <c r="E149" s="30"/>
      <c r="F149" s="30"/>
      <c r="G149" s="30"/>
      <c r="H149" s="30"/>
      <c r="I149" s="30"/>
      <c r="J149" s="30"/>
      <c r="K149" s="30"/>
    </row>
    <row r="150" spans="2:17" ht="34.35" customHeight="1" x14ac:dyDescent="0.25">
      <c r="B150" s="74" t="s">
        <v>83</v>
      </c>
      <c r="C150" s="75"/>
      <c r="D150" s="75"/>
      <c r="E150" s="75"/>
      <c r="F150" s="75"/>
      <c r="G150" s="75"/>
      <c r="H150" s="75"/>
      <c r="I150" s="75"/>
      <c r="J150" s="75"/>
      <c r="K150" s="75"/>
    </row>
    <row r="151" spans="2:17" ht="34.35" customHeight="1" x14ac:dyDescent="0.25">
      <c r="B151" s="31"/>
      <c r="C151" s="75" t="s">
        <v>84</v>
      </c>
      <c r="D151" s="75"/>
      <c r="E151" s="75"/>
      <c r="F151" s="75"/>
      <c r="G151" s="75"/>
      <c r="H151" s="75"/>
      <c r="I151" s="75"/>
      <c r="J151" s="75"/>
      <c r="K151" s="75"/>
      <c r="N151" t="b">
        <v>0</v>
      </c>
      <c r="Q151" s="70">
        <f>IF(N151=TRUE,0.02%,0)</f>
        <v>0</v>
      </c>
    </row>
    <row r="152" spans="2:17" ht="24" customHeight="1" thickBot="1" x14ac:dyDescent="0.3">
      <c r="B152" s="31"/>
      <c r="C152" s="30" t="s">
        <v>85</v>
      </c>
      <c r="D152" s="30"/>
      <c r="E152" s="30"/>
      <c r="F152" s="30"/>
      <c r="G152" s="30"/>
      <c r="H152" s="30"/>
      <c r="I152" s="30"/>
      <c r="J152" s="30"/>
      <c r="K152" s="30"/>
    </row>
    <row r="153" spans="2:17" ht="24" customHeight="1" thickBot="1" x14ac:dyDescent="0.3">
      <c r="B153" s="31"/>
      <c r="C153" s="76"/>
      <c r="D153" s="77"/>
      <c r="E153" s="77"/>
      <c r="F153" s="77"/>
      <c r="G153" s="78"/>
      <c r="H153" s="30"/>
      <c r="I153" s="30"/>
      <c r="J153" s="30"/>
      <c r="K153" s="30"/>
    </row>
    <row r="154" spans="2:17" ht="34.35" customHeight="1" x14ac:dyDescent="0.25">
      <c r="B154" s="31"/>
      <c r="C154" s="36" t="s">
        <v>86</v>
      </c>
      <c r="D154" s="36"/>
      <c r="E154" s="36"/>
      <c r="F154" s="36"/>
      <c r="G154" s="36"/>
      <c r="H154" s="36"/>
      <c r="I154" s="36"/>
      <c r="J154" s="36"/>
      <c r="K154" s="36"/>
      <c r="N154" t="b">
        <v>0</v>
      </c>
      <c r="Q154" s="70">
        <f t="shared" ref="Q154:Q163" si="5">IF(N154=TRUE,0.02%,0)</f>
        <v>0</v>
      </c>
    </row>
    <row r="155" spans="2:17" ht="32.450000000000003" customHeight="1" x14ac:dyDescent="0.25">
      <c r="B155" s="31"/>
      <c r="C155" s="75" t="s">
        <v>87</v>
      </c>
      <c r="D155" s="75"/>
      <c r="E155" s="75"/>
      <c r="F155" s="75"/>
      <c r="G155" s="75"/>
      <c r="H155" s="75"/>
      <c r="I155" s="75"/>
      <c r="J155" s="75"/>
      <c r="K155" s="75"/>
      <c r="N155" t="b">
        <v>0</v>
      </c>
      <c r="Q155" s="70">
        <f t="shared" si="5"/>
        <v>0</v>
      </c>
    </row>
    <row r="156" spans="2:17" ht="32.1" customHeight="1" x14ac:dyDescent="0.25">
      <c r="B156" s="31"/>
      <c r="C156" s="75" t="s">
        <v>88</v>
      </c>
      <c r="D156" s="75"/>
      <c r="E156" s="75"/>
      <c r="F156" s="75"/>
      <c r="G156" s="75"/>
      <c r="H156" s="75"/>
      <c r="I156" s="75"/>
      <c r="J156" s="75"/>
      <c r="K156" s="75"/>
      <c r="N156" t="b">
        <v>0</v>
      </c>
      <c r="Q156" s="70">
        <f t="shared" si="5"/>
        <v>0</v>
      </c>
    </row>
    <row r="157" spans="2:17" ht="24" customHeight="1" x14ac:dyDescent="0.25">
      <c r="B157" s="31"/>
      <c r="C157" s="30" t="s">
        <v>89</v>
      </c>
      <c r="D157" s="30"/>
      <c r="E157" s="30"/>
      <c r="F157" s="30"/>
      <c r="G157" s="30"/>
      <c r="H157" s="30"/>
      <c r="I157" s="30"/>
      <c r="J157" s="30"/>
      <c r="K157" s="30"/>
      <c r="N157" t="b">
        <v>0</v>
      </c>
      <c r="Q157" s="70">
        <f t="shared" si="5"/>
        <v>0</v>
      </c>
    </row>
    <row r="158" spans="2:17" ht="24" customHeight="1" x14ac:dyDescent="0.25">
      <c r="B158" s="31"/>
      <c r="C158" s="30" t="s">
        <v>90</v>
      </c>
      <c r="D158" s="30"/>
      <c r="E158" s="30"/>
      <c r="F158" s="30"/>
      <c r="G158" s="30"/>
      <c r="H158" s="30"/>
      <c r="I158" s="30"/>
      <c r="J158" s="30"/>
      <c r="K158" s="30"/>
      <c r="N158" t="b">
        <v>0</v>
      </c>
      <c r="Q158" s="70">
        <f t="shared" si="5"/>
        <v>0</v>
      </c>
    </row>
    <row r="159" spans="2:17" ht="24" customHeight="1" x14ac:dyDescent="0.25">
      <c r="B159" s="31"/>
      <c r="C159" s="30" t="s">
        <v>91</v>
      </c>
      <c r="D159" s="30"/>
      <c r="E159" s="30"/>
      <c r="F159" s="30"/>
      <c r="G159" s="30"/>
      <c r="H159" s="30"/>
      <c r="I159" s="30"/>
      <c r="J159" s="30"/>
      <c r="K159" s="30"/>
      <c r="N159" t="b">
        <v>0</v>
      </c>
      <c r="Q159" s="70">
        <f t="shared" si="5"/>
        <v>0</v>
      </c>
    </row>
    <row r="160" spans="2:17" ht="24" customHeight="1" x14ac:dyDescent="0.25">
      <c r="B160" s="31"/>
      <c r="C160" s="30" t="s">
        <v>92</v>
      </c>
      <c r="D160" s="30"/>
      <c r="E160" s="30"/>
      <c r="F160" s="30"/>
      <c r="G160" s="30"/>
      <c r="H160" s="30"/>
      <c r="I160" s="30"/>
      <c r="J160" s="30"/>
      <c r="K160" s="30"/>
      <c r="N160" t="b">
        <v>0</v>
      </c>
      <c r="Q160" s="70">
        <f t="shared" si="5"/>
        <v>0</v>
      </c>
    </row>
    <row r="161" spans="2:17" ht="24" customHeight="1" x14ac:dyDescent="0.25">
      <c r="B161" s="31"/>
      <c r="C161" s="30" t="s">
        <v>93</v>
      </c>
      <c r="D161" s="30"/>
      <c r="E161" s="30"/>
      <c r="F161" s="30"/>
      <c r="G161" s="30"/>
      <c r="H161" s="30"/>
      <c r="I161" s="30"/>
      <c r="J161" s="30"/>
      <c r="K161" s="30"/>
      <c r="N161" t="b">
        <v>0</v>
      </c>
      <c r="Q161" s="70">
        <f t="shared" si="5"/>
        <v>0</v>
      </c>
    </row>
    <row r="162" spans="2:17" ht="24" customHeight="1" x14ac:dyDescent="0.25">
      <c r="B162" s="31"/>
      <c r="C162" s="30" t="s">
        <v>94</v>
      </c>
      <c r="D162" s="30"/>
      <c r="E162" s="30"/>
      <c r="F162" s="30"/>
      <c r="G162" s="30"/>
      <c r="H162" s="30"/>
      <c r="I162" s="30"/>
      <c r="J162" s="30"/>
      <c r="K162" s="30"/>
      <c r="N162" t="b">
        <v>0</v>
      </c>
      <c r="Q162" s="70">
        <f t="shared" si="5"/>
        <v>0</v>
      </c>
    </row>
    <row r="163" spans="2:17" ht="24" customHeight="1" x14ac:dyDescent="0.25">
      <c r="B163" s="31"/>
      <c r="C163" s="30" t="s">
        <v>95</v>
      </c>
      <c r="D163" s="30"/>
      <c r="E163" s="30"/>
      <c r="F163" s="30"/>
      <c r="G163" s="30"/>
      <c r="H163" s="30"/>
      <c r="I163" s="30"/>
      <c r="J163" s="30"/>
      <c r="K163" s="30"/>
      <c r="N163" t="b">
        <v>0</v>
      </c>
      <c r="Q163" s="70">
        <f t="shared" si="5"/>
        <v>0</v>
      </c>
    </row>
    <row r="164" spans="2:17" ht="24" customHeight="1" x14ac:dyDescent="0.25">
      <c r="B164" s="31"/>
      <c r="C164" s="30" t="s">
        <v>96</v>
      </c>
      <c r="D164" s="30"/>
      <c r="E164" s="30"/>
      <c r="F164" s="30"/>
      <c r="G164" s="30"/>
      <c r="H164" s="30"/>
      <c r="I164" s="30"/>
      <c r="J164" s="30"/>
      <c r="K164" s="30"/>
      <c r="N164" t="b">
        <v>0</v>
      </c>
    </row>
    <row r="165" spans="2:17" ht="24" customHeight="1" x14ac:dyDescent="0.25">
      <c r="B165" s="31"/>
      <c r="C165" s="30"/>
      <c r="D165" s="30"/>
      <c r="E165" s="30"/>
      <c r="F165" s="30"/>
      <c r="G165" s="30"/>
      <c r="H165" s="30"/>
      <c r="I165" s="30"/>
      <c r="J165" s="30"/>
      <c r="K165" s="30"/>
    </row>
    <row r="166" spans="2:17" ht="24" customHeight="1" x14ac:dyDescent="0.25">
      <c r="B166" s="31" t="s">
        <v>97</v>
      </c>
      <c r="C166" s="30"/>
      <c r="D166" s="30"/>
      <c r="E166" s="30"/>
      <c r="F166" s="30"/>
      <c r="G166" s="30"/>
      <c r="H166" s="30"/>
      <c r="I166" s="30"/>
      <c r="J166" s="30"/>
      <c r="K166" s="30"/>
    </row>
    <row r="167" spans="2:17" ht="24" customHeight="1" x14ac:dyDescent="0.25">
      <c r="B167" s="31"/>
      <c r="C167" s="30" t="s">
        <v>98</v>
      </c>
      <c r="D167" s="30"/>
      <c r="E167" s="30"/>
      <c r="F167" s="30"/>
      <c r="G167" s="30"/>
      <c r="H167" s="30"/>
      <c r="I167" s="30"/>
      <c r="J167" s="30"/>
      <c r="K167" s="30"/>
      <c r="N167" t="b">
        <v>0</v>
      </c>
      <c r="Q167" s="70">
        <f>IF(N167=TRUE,0.06%,0)</f>
        <v>0</v>
      </c>
    </row>
    <row r="168" spans="2:17" ht="24" customHeight="1" x14ac:dyDescent="0.25">
      <c r="B168" s="31"/>
      <c r="C168" s="30" t="s">
        <v>99</v>
      </c>
      <c r="D168" s="30"/>
      <c r="E168" s="30"/>
      <c r="F168" s="30"/>
      <c r="G168" s="30"/>
      <c r="H168" s="30"/>
      <c r="I168" s="30"/>
      <c r="J168" s="30"/>
      <c r="K168" s="30"/>
      <c r="N168" t="b">
        <v>0</v>
      </c>
      <c r="Q168" s="70">
        <f t="shared" ref="Q168:Q169" si="6">IF(N168=TRUE,0.06%,0)</f>
        <v>0</v>
      </c>
    </row>
    <row r="169" spans="2:17" ht="24" customHeight="1" x14ac:dyDescent="0.25">
      <c r="B169" s="31"/>
      <c r="C169" s="30" t="s">
        <v>100</v>
      </c>
      <c r="D169" s="30"/>
      <c r="E169" s="30"/>
      <c r="F169" s="30"/>
      <c r="G169" s="30"/>
      <c r="H169" s="30"/>
      <c r="I169" s="30"/>
      <c r="J169" s="30"/>
      <c r="K169" s="30"/>
      <c r="N169" t="b">
        <v>0</v>
      </c>
      <c r="Q169" s="70">
        <f t="shared" si="6"/>
        <v>0</v>
      </c>
    </row>
    <row r="170" spans="2:17" ht="24" customHeight="1" x14ac:dyDescent="0.25">
      <c r="B170" s="31"/>
      <c r="C170" s="30"/>
      <c r="D170" s="30"/>
      <c r="E170" s="30"/>
      <c r="F170" s="30"/>
      <c r="G170" s="30"/>
      <c r="H170" s="30"/>
      <c r="I170" s="30"/>
      <c r="J170" s="30"/>
      <c r="K170" s="30"/>
    </row>
    <row r="171" spans="2:17" ht="24" customHeight="1" x14ac:dyDescent="0.25">
      <c r="B171" s="31" t="s">
        <v>101</v>
      </c>
      <c r="C171" s="30"/>
      <c r="D171" s="30"/>
      <c r="E171" s="30"/>
      <c r="F171" s="30"/>
      <c r="G171" s="30"/>
      <c r="H171" s="30"/>
      <c r="I171" s="30"/>
      <c r="J171" s="30"/>
      <c r="K171" s="30"/>
    </row>
    <row r="172" spans="2:17" ht="24" customHeight="1" x14ac:dyDescent="0.25">
      <c r="B172" s="31"/>
      <c r="C172" s="30" t="s">
        <v>102</v>
      </c>
      <c r="D172" s="30"/>
      <c r="E172" s="30"/>
      <c r="F172" s="30"/>
      <c r="G172" s="30"/>
      <c r="H172" s="30"/>
      <c r="I172" s="30"/>
      <c r="J172" s="30"/>
      <c r="K172" s="30"/>
      <c r="N172" t="b">
        <v>0</v>
      </c>
      <c r="Q172" s="70">
        <f>IF(N172=TRUE,0.09%,0)</f>
        <v>0</v>
      </c>
    </row>
    <row r="173" spans="2:17" ht="24" customHeight="1" x14ac:dyDescent="0.25">
      <c r="B173" s="31"/>
      <c r="C173" s="30" t="s">
        <v>103</v>
      </c>
      <c r="D173" s="30"/>
      <c r="E173" s="30"/>
      <c r="F173" s="30"/>
      <c r="G173" s="30"/>
      <c r="H173" s="30"/>
      <c r="I173" s="30"/>
      <c r="J173" s="30"/>
      <c r="K173" s="30"/>
      <c r="N173" t="b">
        <v>0</v>
      </c>
      <c r="Q173" s="70">
        <f t="shared" ref="Q173:Q174" si="7">IF(N173=TRUE,0.09%,0)</f>
        <v>0</v>
      </c>
    </row>
    <row r="174" spans="2:17" ht="24" customHeight="1" x14ac:dyDescent="0.25">
      <c r="B174" s="31"/>
      <c r="C174" s="30" t="s">
        <v>104</v>
      </c>
      <c r="D174" s="30"/>
      <c r="E174" s="30"/>
      <c r="F174" s="30"/>
      <c r="G174" s="30"/>
      <c r="H174" s="30"/>
      <c r="I174" s="30"/>
      <c r="J174" s="30"/>
      <c r="K174" s="30"/>
      <c r="Q174" s="70">
        <f t="shared" si="7"/>
        <v>0</v>
      </c>
    </row>
    <row r="175" spans="2:17" ht="24" customHeight="1" x14ac:dyDescent="0.25">
      <c r="B175" s="31"/>
      <c r="C175" s="30"/>
      <c r="D175" s="30"/>
      <c r="E175" s="30"/>
      <c r="F175" s="30"/>
      <c r="G175" s="30"/>
      <c r="H175" s="30"/>
      <c r="I175" s="30"/>
      <c r="J175" s="30"/>
      <c r="K175" s="30"/>
    </row>
    <row r="176" spans="2:17" ht="32.1" customHeight="1" x14ac:dyDescent="0.25">
      <c r="B176" s="74" t="s">
        <v>105</v>
      </c>
      <c r="C176" s="75"/>
      <c r="D176" s="75"/>
      <c r="E176" s="75"/>
      <c r="F176" s="75"/>
      <c r="G176" s="75"/>
      <c r="H176" s="75"/>
      <c r="I176" s="75"/>
      <c r="J176" s="75"/>
      <c r="K176" s="75"/>
    </row>
    <row r="177" spans="2:19" ht="24" customHeight="1" x14ac:dyDescent="0.25">
      <c r="B177" s="31"/>
      <c r="C177" s="30" t="s">
        <v>106</v>
      </c>
      <c r="D177" s="30"/>
      <c r="E177" s="30"/>
      <c r="F177" s="30"/>
      <c r="G177" s="30"/>
      <c r="H177" s="30"/>
      <c r="I177" s="30"/>
      <c r="J177" s="30"/>
      <c r="K177" s="30"/>
      <c r="N177" t="b">
        <v>0</v>
      </c>
      <c r="Q177" s="70">
        <f>IF(N177=TRUE,0.06%,0)</f>
        <v>0</v>
      </c>
    </row>
    <row r="178" spans="2:19" ht="24" customHeight="1" x14ac:dyDescent="0.25">
      <c r="B178" s="31"/>
      <c r="C178" s="30" t="s">
        <v>107</v>
      </c>
      <c r="D178" s="30"/>
      <c r="E178" s="30"/>
      <c r="F178" s="30"/>
      <c r="G178" s="30"/>
      <c r="H178" s="30"/>
      <c r="I178" s="30"/>
      <c r="J178" s="30"/>
      <c r="K178" s="30"/>
      <c r="N178" t="b">
        <v>0</v>
      </c>
      <c r="Q178" s="70">
        <f>IF(N178=TRUE,0.06%,0)</f>
        <v>0</v>
      </c>
    </row>
    <row r="179" spans="2:19" ht="24" customHeight="1" x14ac:dyDescent="0.25">
      <c r="B179" s="31"/>
      <c r="C179" s="30"/>
      <c r="D179" s="30" t="s">
        <v>108</v>
      </c>
      <c r="E179" s="30"/>
      <c r="F179" s="30"/>
      <c r="G179" s="30"/>
      <c r="H179" s="30"/>
      <c r="I179" s="30"/>
      <c r="J179" s="30"/>
      <c r="K179" s="30"/>
    </row>
    <row r="180" spans="2:19" ht="24" customHeight="1" x14ac:dyDescent="0.25">
      <c r="B180" s="31"/>
      <c r="C180" s="30"/>
      <c r="D180" s="30" t="s">
        <v>109</v>
      </c>
      <c r="E180" s="30"/>
      <c r="F180" s="30"/>
      <c r="G180" s="30"/>
      <c r="H180" s="30"/>
      <c r="I180" s="30"/>
      <c r="J180" s="30"/>
      <c r="K180" s="30"/>
    </row>
    <row r="181" spans="2:19" ht="24" customHeight="1" x14ac:dyDescent="0.25">
      <c r="B181" s="31"/>
      <c r="C181" s="30"/>
      <c r="D181" s="30" t="s">
        <v>2</v>
      </c>
      <c r="E181" s="30"/>
      <c r="F181" s="30"/>
      <c r="G181" s="30"/>
      <c r="H181" s="30"/>
      <c r="I181" s="30"/>
      <c r="J181" s="30"/>
      <c r="K181" s="30"/>
    </row>
    <row r="182" spans="2:19" ht="24" customHeight="1" x14ac:dyDescent="0.25">
      <c r="B182" s="31"/>
      <c r="C182" s="30"/>
      <c r="D182" s="30" t="s">
        <v>3</v>
      </c>
      <c r="E182" s="30"/>
      <c r="F182" s="30"/>
      <c r="G182" s="30"/>
      <c r="H182" s="30"/>
      <c r="I182" s="30"/>
      <c r="J182" s="30"/>
      <c r="K182" s="30"/>
    </row>
    <row r="183" spans="2:19" ht="24" customHeight="1" x14ac:dyDescent="0.25">
      <c r="B183" s="31"/>
      <c r="C183" s="30" t="s">
        <v>110</v>
      </c>
      <c r="D183" s="30"/>
      <c r="E183" s="30"/>
      <c r="F183" s="30"/>
      <c r="G183" s="30"/>
      <c r="H183" s="30"/>
      <c r="I183" s="30"/>
      <c r="J183" s="30"/>
      <c r="K183" s="30"/>
      <c r="N183" t="b">
        <v>0</v>
      </c>
      <c r="Q183" s="70">
        <f t="shared" ref="Q183" si="8">IF(N183=TRUE,0.06%,0)</f>
        <v>0</v>
      </c>
    </row>
    <row r="184" spans="2:19" ht="24" customHeight="1" x14ac:dyDescent="0.25">
      <c r="B184" s="31"/>
      <c r="C184" s="30" t="s">
        <v>96</v>
      </c>
      <c r="D184" s="30"/>
      <c r="E184" s="30"/>
      <c r="F184" s="30"/>
      <c r="G184" s="30"/>
      <c r="H184" s="30"/>
      <c r="I184" s="30"/>
      <c r="J184" s="30"/>
      <c r="K184" s="30"/>
    </row>
    <row r="185" spans="2:19" ht="24" customHeight="1" thickBot="1" x14ac:dyDescent="0.3">
      <c r="B185" s="41"/>
      <c r="C185" s="34"/>
      <c r="D185" s="34"/>
      <c r="E185" s="34"/>
      <c r="F185" s="34"/>
      <c r="G185" s="34"/>
      <c r="H185" s="34"/>
      <c r="I185" s="34"/>
      <c r="J185" s="34"/>
      <c r="K185" s="34"/>
    </row>
    <row r="186" spans="2:19" ht="24" customHeight="1" thickBot="1" x14ac:dyDescent="0.3">
      <c r="B186" s="190" t="s">
        <v>111</v>
      </c>
      <c r="C186" s="191"/>
      <c r="D186" s="191"/>
      <c r="E186" s="191"/>
      <c r="F186" s="191"/>
      <c r="G186" s="191"/>
      <c r="H186" s="191"/>
      <c r="I186" s="191"/>
      <c r="J186" s="191"/>
      <c r="K186" s="191"/>
      <c r="L186" s="12" t="s">
        <v>27</v>
      </c>
      <c r="S186" s="73">
        <f>SUM(Q144:Q186)</f>
        <v>0</v>
      </c>
    </row>
    <row r="187" spans="2:19" ht="24" customHeight="1" x14ac:dyDescent="0.25">
      <c r="B187" s="37" t="s">
        <v>112</v>
      </c>
      <c r="C187" s="38"/>
      <c r="D187" s="38"/>
      <c r="E187" s="38"/>
      <c r="F187" s="38"/>
      <c r="G187" s="38"/>
      <c r="H187" s="38"/>
      <c r="I187" s="38"/>
      <c r="J187" s="38"/>
      <c r="K187" s="39"/>
    </row>
    <row r="188" spans="2:19" ht="24" customHeight="1" x14ac:dyDescent="0.25">
      <c r="B188" s="31"/>
      <c r="C188" s="30" t="s">
        <v>45</v>
      </c>
      <c r="D188" s="30"/>
      <c r="E188" s="30"/>
      <c r="F188" s="30"/>
      <c r="G188" s="30"/>
      <c r="H188" s="30"/>
      <c r="I188" s="30"/>
      <c r="J188" s="30"/>
      <c r="K188" s="32"/>
    </row>
    <row r="189" spans="2:19" ht="24" customHeight="1" thickBot="1" x14ac:dyDescent="0.3">
      <c r="B189" s="31"/>
      <c r="C189" s="43" t="s">
        <v>67</v>
      </c>
      <c r="D189" s="43"/>
      <c r="E189" s="43"/>
      <c r="F189" s="43"/>
      <c r="G189" s="43"/>
      <c r="H189" s="30"/>
      <c r="I189" s="30"/>
      <c r="J189" s="30"/>
      <c r="K189" s="32"/>
    </row>
    <row r="190" spans="2:19" ht="24" customHeight="1" thickBot="1" x14ac:dyDescent="0.3">
      <c r="B190" s="31"/>
      <c r="C190" s="76"/>
      <c r="D190" s="77"/>
      <c r="E190" s="77"/>
      <c r="F190" s="77"/>
      <c r="G190" s="78"/>
      <c r="H190" s="30"/>
      <c r="I190" s="30"/>
      <c r="J190" s="30"/>
      <c r="K190" s="32"/>
    </row>
    <row r="191" spans="2:19" ht="24" customHeight="1" x14ac:dyDescent="0.25">
      <c r="B191" s="31"/>
      <c r="C191" s="36" t="s">
        <v>50</v>
      </c>
      <c r="D191" s="36"/>
      <c r="E191" s="36"/>
      <c r="F191" s="36"/>
      <c r="G191" s="36"/>
      <c r="H191" s="30"/>
      <c r="I191" s="30"/>
      <c r="J191" s="30"/>
      <c r="K191" s="32"/>
    </row>
    <row r="192" spans="2:19" ht="24" customHeight="1" x14ac:dyDescent="0.25">
      <c r="B192" s="31"/>
      <c r="C192" s="30"/>
      <c r="D192" s="30"/>
      <c r="E192" s="30"/>
      <c r="F192" s="30"/>
      <c r="G192" s="30"/>
      <c r="H192" s="30"/>
      <c r="I192" s="30"/>
      <c r="J192" s="30"/>
      <c r="K192" s="32"/>
    </row>
    <row r="193" spans="2:17" ht="24" customHeight="1" x14ac:dyDescent="0.25">
      <c r="B193" s="31" t="s">
        <v>125</v>
      </c>
      <c r="C193" s="30"/>
      <c r="D193" s="30"/>
      <c r="E193" s="30"/>
      <c r="F193" s="30"/>
      <c r="G193" s="30"/>
      <c r="H193" s="30"/>
      <c r="I193" s="30"/>
      <c r="J193" s="30"/>
      <c r="K193" s="32"/>
    </row>
    <row r="194" spans="2:17" ht="24" customHeight="1" x14ac:dyDescent="0.25">
      <c r="B194" s="47"/>
      <c r="C194" s="65" t="s">
        <v>113</v>
      </c>
      <c r="D194" s="65"/>
      <c r="E194" s="65"/>
      <c r="F194" s="65"/>
      <c r="G194" s="65"/>
      <c r="H194" s="30"/>
      <c r="I194" s="30"/>
      <c r="J194" s="30"/>
      <c r="K194" s="32"/>
      <c r="N194" t="b">
        <v>0</v>
      </c>
      <c r="Q194" s="70">
        <f t="shared" ref="Q194:Q205" si="9">IF(N194=TRUE,0.29%,0)</f>
        <v>0</v>
      </c>
    </row>
    <row r="195" spans="2:17" ht="24" customHeight="1" x14ac:dyDescent="0.25">
      <c r="B195" s="31"/>
      <c r="C195" s="65" t="s">
        <v>114</v>
      </c>
      <c r="D195" s="65"/>
      <c r="E195" s="65"/>
      <c r="F195" s="65"/>
      <c r="G195" s="65"/>
      <c r="H195" s="30"/>
      <c r="I195" s="30"/>
      <c r="J195" s="30"/>
      <c r="K195" s="32"/>
      <c r="N195" t="b">
        <v>0</v>
      </c>
      <c r="Q195" s="70">
        <f>IF(N195=TRUE,0.29%,0)</f>
        <v>0</v>
      </c>
    </row>
    <row r="196" spans="2:17" ht="24" customHeight="1" x14ac:dyDescent="0.25">
      <c r="B196" s="31"/>
      <c r="C196" s="65" t="s">
        <v>115</v>
      </c>
      <c r="D196" s="65"/>
      <c r="E196" s="65"/>
      <c r="F196" s="65"/>
      <c r="G196" s="65"/>
      <c r="H196" s="30"/>
      <c r="I196" s="30"/>
      <c r="J196" s="30"/>
      <c r="K196" s="32"/>
      <c r="N196" t="b">
        <v>0</v>
      </c>
      <c r="Q196" s="70">
        <f t="shared" si="9"/>
        <v>0</v>
      </c>
    </row>
    <row r="197" spans="2:17" ht="24" customHeight="1" x14ac:dyDescent="0.25">
      <c r="B197" s="31"/>
      <c r="C197" s="66" t="s">
        <v>116</v>
      </c>
      <c r="D197" s="66"/>
      <c r="E197" s="66"/>
      <c r="F197" s="66"/>
      <c r="G197" s="66"/>
      <c r="H197" s="66"/>
      <c r="I197" s="66"/>
      <c r="J197" s="66"/>
      <c r="K197" s="67"/>
      <c r="N197" t="b">
        <v>0</v>
      </c>
      <c r="Q197" s="70">
        <f t="shared" si="9"/>
        <v>0</v>
      </c>
    </row>
    <row r="198" spans="2:17" ht="24" customHeight="1" x14ac:dyDescent="0.25">
      <c r="B198" s="31"/>
      <c r="C198" s="66" t="s">
        <v>117</v>
      </c>
      <c r="D198" s="66"/>
      <c r="E198" s="66"/>
      <c r="F198" s="66"/>
      <c r="G198" s="66"/>
      <c r="H198" s="30"/>
      <c r="I198" s="30"/>
      <c r="J198" s="30"/>
      <c r="K198" s="32"/>
      <c r="N198" t="b">
        <v>0</v>
      </c>
      <c r="Q198" s="70">
        <f t="shared" si="9"/>
        <v>0</v>
      </c>
    </row>
    <row r="199" spans="2:17" ht="24" customHeight="1" x14ac:dyDescent="0.25">
      <c r="B199" s="31"/>
      <c r="C199" s="66" t="s">
        <v>118</v>
      </c>
      <c r="D199" s="66"/>
      <c r="E199" s="66"/>
      <c r="F199" s="66"/>
      <c r="G199" s="66"/>
      <c r="H199" s="30"/>
      <c r="I199" s="30"/>
      <c r="J199" s="30"/>
      <c r="K199" s="32"/>
      <c r="N199" t="b">
        <v>0</v>
      </c>
      <c r="Q199" s="70">
        <f t="shared" si="9"/>
        <v>0</v>
      </c>
    </row>
    <row r="200" spans="2:17" ht="24" customHeight="1" x14ac:dyDescent="0.25">
      <c r="B200" s="31"/>
      <c r="C200" s="66" t="s">
        <v>119</v>
      </c>
      <c r="D200" s="66"/>
      <c r="E200" s="66"/>
      <c r="F200" s="66"/>
      <c r="G200" s="66"/>
      <c r="H200" s="30"/>
      <c r="I200" s="30"/>
      <c r="J200" s="30"/>
      <c r="K200" s="32"/>
      <c r="N200" t="b">
        <v>0</v>
      </c>
      <c r="Q200" s="70">
        <f t="shared" si="9"/>
        <v>0</v>
      </c>
    </row>
    <row r="201" spans="2:17" ht="24" customHeight="1" x14ac:dyDescent="0.25">
      <c r="B201" s="31"/>
      <c r="C201" s="66" t="s">
        <v>120</v>
      </c>
      <c r="D201" s="66"/>
      <c r="E201" s="66"/>
      <c r="F201" s="66"/>
      <c r="G201" s="66"/>
      <c r="H201" s="30"/>
      <c r="I201" s="30"/>
      <c r="J201" s="30"/>
      <c r="K201" s="32"/>
      <c r="N201" t="b">
        <v>0</v>
      </c>
      <c r="Q201" s="70">
        <f t="shared" si="9"/>
        <v>0</v>
      </c>
    </row>
    <row r="202" spans="2:17" ht="24" customHeight="1" x14ac:dyDescent="0.25">
      <c r="B202" s="31"/>
      <c r="C202" s="66" t="s">
        <v>121</v>
      </c>
      <c r="D202" s="66"/>
      <c r="E202" s="66"/>
      <c r="F202" s="66"/>
      <c r="G202" s="66"/>
      <c r="H202" s="30"/>
      <c r="I202" s="30"/>
      <c r="J202" s="30"/>
      <c r="K202" s="32"/>
      <c r="N202" t="b">
        <v>0</v>
      </c>
      <c r="Q202" s="70">
        <f t="shared" si="9"/>
        <v>0</v>
      </c>
    </row>
    <row r="203" spans="2:17" ht="24" customHeight="1" x14ac:dyDescent="0.25">
      <c r="B203" s="31"/>
      <c r="C203" s="66" t="s">
        <v>122</v>
      </c>
      <c r="D203" s="66"/>
      <c r="E203" s="66"/>
      <c r="F203" s="66"/>
      <c r="G203" s="66"/>
      <c r="H203" s="30"/>
      <c r="I203" s="30"/>
      <c r="J203" s="30"/>
      <c r="K203" s="32"/>
      <c r="N203" t="b">
        <v>0</v>
      </c>
      <c r="Q203" s="70">
        <f t="shared" si="9"/>
        <v>0</v>
      </c>
    </row>
    <row r="204" spans="2:17" ht="24" customHeight="1" x14ac:dyDescent="0.25">
      <c r="B204" s="31"/>
      <c r="C204" s="66" t="s">
        <v>123</v>
      </c>
      <c r="D204" s="66"/>
      <c r="E204" s="66"/>
      <c r="F204" s="66"/>
      <c r="G204" s="66"/>
      <c r="H204" s="66"/>
      <c r="I204" s="66"/>
      <c r="J204" s="66"/>
      <c r="K204" s="67"/>
      <c r="N204" t="b">
        <v>0</v>
      </c>
      <c r="Q204" s="70">
        <f t="shared" si="9"/>
        <v>0</v>
      </c>
    </row>
    <row r="205" spans="2:17" ht="24" customHeight="1" x14ac:dyDescent="0.25">
      <c r="B205" s="31"/>
      <c r="C205" s="66" t="s">
        <v>124</v>
      </c>
      <c r="D205" s="66"/>
      <c r="E205" s="66"/>
      <c r="F205" s="66"/>
      <c r="G205" s="66"/>
      <c r="H205" s="30"/>
      <c r="I205" s="30"/>
      <c r="J205" s="30"/>
      <c r="K205" s="32"/>
      <c r="N205" t="b">
        <v>0</v>
      </c>
      <c r="Q205" s="70">
        <f t="shared" si="9"/>
        <v>0</v>
      </c>
    </row>
    <row r="206" spans="2:17" ht="24" customHeight="1" x14ac:dyDescent="0.25">
      <c r="B206" s="31"/>
      <c r="C206" s="30"/>
      <c r="D206" s="30"/>
      <c r="E206" s="30"/>
      <c r="F206" s="30"/>
      <c r="G206" s="30"/>
      <c r="H206" s="30"/>
      <c r="I206" s="30"/>
      <c r="J206" s="30"/>
      <c r="K206" s="32"/>
    </row>
    <row r="207" spans="2:17" ht="24" customHeight="1" x14ac:dyDescent="0.25">
      <c r="B207" s="47" t="s">
        <v>126</v>
      </c>
      <c r="C207" s="30"/>
      <c r="D207" s="30"/>
      <c r="E207" s="30"/>
      <c r="F207" s="30"/>
      <c r="G207" s="30"/>
      <c r="H207" s="30"/>
      <c r="I207" s="30"/>
      <c r="J207" s="30"/>
      <c r="K207" s="32"/>
    </row>
    <row r="208" spans="2:17" ht="24" customHeight="1" x14ac:dyDescent="0.25">
      <c r="B208" s="31"/>
      <c r="C208" s="30" t="s">
        <v>45</v>
      </c>
      <c r="D208" s="30"/>
      <c r="E208" s="30"/>
      <c r="F208" s="30"/>
      <c r="G208" s="30"/>
      <c r="H208" s="30"/>
      <c r="I208" s="30"/>
      <c r="J208" s="30"/>
      <c r="K208" s="32"/>
      <c r="N208" t="b">
        <v>0</v>
      </c>
      <c r="Q208" s="70">
        <f>IF(N208=TRUE,2.33%,0)</f>
        <v>0</v>
      </c>
    </row>
    <row r="209" spans="2:19" ht="24" customHeight="1" thickBot="1" x14ac:dyDescent="0.3">
      <c r="B209" s="31"/>
      <c r="C209" s="43" t="s">
        <v>67</v>
      </c>
      <c r="D209" s="43"/>
      <c r="E209" s="43"/>
      <c r="F209" s="43"/>
      <c r="G209" s="43"/>
      <c r="H209" s="30"/>
      <c r="I209" s="30"/>
      <c r="J209" s="30"/>
      <c r="K209" s="32"/>
    </row>
    <row r="210" spans="2:19" ht="24" customHeight="1" thickBot="1" x14ac:dyDescent="0.3">
      <c r="B210" s="31"/>
      <c r="C210" s="76"/>
      <c r="D210" s="77"/>
      <c r="E210" s="77"/>
      <c r="F210" s="77"/>
      <c r="G210" s="78"/>
      <c r="H210" s="30"/>
      <c r="I210" s="30"/>
      <c r="J210" s="30"/>
      <c r="K210" s="32"/>
    </row>
    <row r="211" spans="2:19" ht="24" customHeight="1" x14ac:dyDescent="0.25">
      <c r="B211" s="31"/>
      <c r="C211" s="36" t="s">
        <v>182</v>
      </c>
      <c r="D211" s="36"/>
      <c r="E211" s="36"/>
      <c r="F211" s="36"/>
      <c r="G211" s="36"/>
      <c r="H211" s="30"/>
      <c r="I211" s="30"/>
      <c r="J211" s="30"/>
      <c r="K211" s="32"/>
      <c r="N211" t="b">
        <v>0</v>
      </c>
      <c r="Q211" s="70">
        <f>IF(N211=TRUE,1.17%,0)</f>
        <v>0</v>
      </c>
    </row>
    <row r="212" spans="2:19" ht="24" customHeight="1" thickBot="1" x14ac:dyDescent="0.3">
      <c r="B212" s="31"/>
      <c r="C212" s="43" t="s">
        <v>67</v>
      </c>
      <c r="D212" s="43"/>
      <c r="E212" s="43"/>
      <c r="F212" s="43"/>
      <c r="G212" s="43"/>
      <c r="H212" s="30"/>
      <c r="I212" s="30"/>
      <c r="J212" s="30"/>
      <c r="K212" s="32"/>
    </row>
    <row r="213" spans="2:19" ht="24" customHeight="1" thickBot="1" x14ac:dyDescent="0.3">
      <c r="B213" s="31"/>
      <c r="C213" s="76"/>
      <c r="D213" s="77"/>
      <c r="E213" s="77"/>
      <c r="F213" s="77"/>
      <c r="G213" s="78"/>
      <c r="H213" s="30"/>
      <c r="I213" s="30"/>
      <c r="J213" s="30"/>
      <c r="K213" s="32"/>
    </row>
    <row r="214" spans="2:19" ht="24" customHeight="1" x14ac:dyDescent="0.25">
      <c r="B214" s="31"/>
      <c r="C214" s="36" t="s">
        <v>50</v>
      </c>
      <c r="D214" s="36"/>
      <c r="E214" s="36"/>
      <c r="F214" s="36"/>
      <c r="G214" s="36"/>
      <c r="H214" s="30"/>
      <c r="I214" s="30"/>
      <c r="J214" s="30"/>
      <c r="K214" s="32"/>
    </row>
    <row r="215" spans="2:19" ht="24" customHeight="1" x14ac:dyDescent="0.25">
      <c r="B215" s="31"/>
      <c r="C215" s="30"/>
      <c r="D215" s="30"/>
      <c r="E215" s="30"/>
      <c r="F215" s="30"/>
      <c r="G215" s="30"/>
      <c r="H215" s="30"/>
      <c r="I215" s="30"/>
      <c r="J215" s="30"/>
      <c r="K215" s="32"/>
    </row>
    <row r="216" spans="2:19" ht="24" customHeight="1" x14ac:dyDescent="0.25">
      <c r="B216" s="31"/>
      <c r="C216" s="30"/>
      <c r="D216" s="30"/>
      <c r="E216" s="30"/>
      <c r="F216" s="30"/>
      <c r="G216" s="30"/>
      <c r="H216" s="30"/>
      <c r="I216" s="30"/>
      <c r="J216" s="30"/>
      <c r="K216" s="32"/>
    </row>
    <row r="217" spans="2:19" ht="24" customHeight="1" x14ac:dyDescent="0.25">
      <c r="B217" s="31"/>
      <c r="C217" s="30"/>
      <c r="D217" s="30"/>
      <c r="E217" s="30"/>
      <c r="F217" s="30"/>
      <c r="G217" s="30"/>
      <c r="H217" s="30"/>
      <c r="I217" s="30"/>
      <c r="J217" s="30"/>
      <c r="K217" s="32"/>
    </row>
    <row r="218" spans="2:19" ht="24" customHeight="1" x14ac:dyDescent="0.25">
      <c r="B218" s="31"/>
      <c r="C218" s="30"/>
      <c r="D218" s="30"/>
      <c r="E218" s="30"/>
      <c r="F218" s="30"/>
      <c r="G218" s="30"/>
      <c r="H218" s="30"/>
      <c r="I218" s="30"/>
      <c r="J218" s="30"/>
      <c r="K218" s="32"/>
    </row>
    <row r="219" spans="2:19" ht="24" customHeight="1" x14ac:dyDescent="0.25">
      <c r="B219" s="31"/>
      <c r="C219" s="30"/>
      <c r="D219" s="30"/>
      <c r="E219" s="30"/>
      <c r="F219" s="30"/>
      <c r="G219" s="30"/>
      <c r="H219" s="30"/>
      <c r="I219" s="30"/>
      <c r="J219" s="30"/>
      <c r="K219" s="32"/>
      <c r="S219" s="73">
        <f>SUM(Q188:Q219)</f>
        <v>0</v>
      </c>
    </row>
    <row r="220" spans="2:19" ht="24" customHeight="1" x14ac:dyDescent="0.25">
      <c r="B220" s="31"/>
      <c r="C220" s="30"/>
      <c r="D220" s="30"/>
      <c r="E220" s="30"/>
      <c r="F220" s="30"/>
      <c r="G220" s="30"/>
      <c r="H220" s="30"/>
      <c r="I220" s="30"/>
      <c r="J220" s="30"/>
      <c r="K220" s="32"/>
    </row>
    <row r="221" spans="2:19" ht="24" customHeight="1" x14ac:dyDescent="0.25">
      <c r="B221" s="31"/>
      <c r="C221" s="30"/>
      <c r="D221" s="30"/>
      <c r="E221" s="30"/>
      <c r="F221" s="30"/>
      <c r="G221" s="30"/>
      <c r="H221" s="30"/>
      <c r="I221" s="30"/>
      <c r="J221" s="30"/>
      <c r="K221" s="32"/>
    </row>
    <row r="222" spans="2:19" ht="24" customHeight="1" x14ac:dyDescent="0.25">
      <c r="B222" s="31"/>
      <c r="C222" s="30"/>
      <c r="D222" s="30"/>
      <c r="E222" s="30"/>
      <c r="F222" s="30"/>
      <c r="G222" s="30"/>
      <c r="H222" s="30"/>
      <c r="I222" s="30"/>
      <c r="J222" s="30"/>
      <c r="K222" s="32"/>
    </row>
    <row r="223" spans="2:19" ht="24" customHeight="1" x14ac:dyDescent="0.25">
      <c r="B223" s="31"/>
      <c r="C223" s="30"/>
      <c r="D223" s="30"/>
      <c r="E223" s="30"/>
      <c r="F223" s="30"/>
      <c r="G223" s="30"/>
      <c r="H223" s="30"/>
      <c r="I223" s="30"/>
      <c r="J223" s="30"/>
      <c r="K223" s="32"/>
    </row>
    <row r="224" spans="2:19" ht="24" customHeight="1" x14ac:dyDescent="0.25">
      <c r="B224" s="31"/>
      <c r="C224" s="30"/>
      <c r="D224" s="30"/>
      <c r="E224" s="30"/>
      <c r="F224" s="30"/>
      <c r="G224" s="30"/>
      <c r="H224" s="30"/>
      <c r="I224" s="30"/>
      <c r="J224" s="30"/>
      <c r="K224" s="32"/>
    </row>
    <row r="225" spans="2:11" ht="24" customHeight="1" x14ac:dyDescent="0.25">
      <c r="B225" s="31"/>
      <c r="C225" s="30"/>
      <c r="D225" s="30"/>
      <c r="E225" s="30"/>
      <c r="F225" s="30"/>
      <c r="G225" s="30"/>
      <c r="H225" s="30"/>
      <c r="I225" s="30"/>
      <c r="J225" s="30"/>
      <c r="K225" s="32"/>
    </row>
    <row r="226" spans="2:11" ht="24" customHeight="1" x14ac:dyDescent="0.25">
      <c r="B226" s="31"/>
      <c r="C226" s="30"/>
      <c r="D226" s="30"/>
      <c r="E226" s="30"/>
      <c r="F226" s="30"/>
      <c r="G226" s="30"/>
      <c r="H226" s="30"/>
      <c r="I226" s="30"/>
      <c r="J226" s="30"/>
      <c r="K226" s="32"/>
    </row>
    <row r="227" spans="2:11" ht="24" customHeight="1" x14ac:dyDescent="0.25">
      <c r="B227" s="31"/>
      <c r="C227" s="30"/>
      <c r="D227" s="30"/>
      <c r="E227" s="30"/>
      <c r="F227" s="30"/>
      <c r="G227" s="30"/>
      <c r="H227" s="30"/>
      <c r="I227" s="30"/>
      <c r="J227" s="30"/>
      <c r="K227" s="32"/>
    </row>
    <row r="228" spans="2:11" ht="24" customHeight="1" x14ac:dyDescent="0.25">
      <c r="B228" s="31"/>
      <c r="C228" s="30"/>
      <c r="D228" s="30"/>
      <c r="E228" s="30"/>
      <c r="F228" s="30"/>
      <c r="G228" s="30"/>
      <c r="H228" s="30"/>
      <c r="I228" s="30"/>
      <c r="J228" s="30"/>
      <c r="K228" s="32"/>
    </row>
    <row r="229" spans="2:11" ht="24" customHeight="1" x14ac:dyDescent="0.25">
      <c r="B229" s="31"/>
      <c r="C229" s="30"/>
      <c r="D229" s="30"/>
      <c r="E229" s="30"/>
      <c r="F229" s="30"/>
      <c r="G229" s="30"/>
      <c r="H229" s="30"/>
      <c r="I229" s="30"/>
      <c r="J229" s="30"/>
      <c r="K229" s="32"/>
    </row>
    <row r="230" spans="2:11" ht="24" customHeight="1" x14ac:dyDescent="0.25">
      <c r="B230" s="31"/>
      <c r="C230" s="30"/>
      <c r="D230" s="30"/>
      <c r="E230" s="30"/>
      <c r="F230" s="30"/>
      <c r="G230" s="30"/>
      <c r="H230" s="30"/>
      <c r="I230" s="30"/>
      <c r="J230" s="30"/>
      <c r="K230" s="32"/>
    </row>
    <row r="231" spans="2:11" ht="24" customHeight="1" x14ac:dyDescent="0.25">
      <c r="B231" s="31"/>
      <c r="C231" s="30"/>
      <c r="D231" s="30"/>
      <c r="E231" s="30"/>
      <c r="F231" s="30"/>
      <c r="G231" s="30"/>
      <c r="H231" s="30"/>
      <c r="I231" s="30"/>
      <c r="J231" s="30"/>
      <c r="K231" s="32"/>
    </row>
    <row r="232" spans="2:11" ht="24" customHeight="1" x14ac:dyDescent="0.25">
      <c r="B232" s="31"/>
      <c r="C232" s="30"/>
      <c r="D232" s="30"/>
      <c r="E232" s="30"/>
      <c r="F232" s="30"/>
      <c r="G232" s="30"/>
      <c r="H232" s="30"/>
      <c r="I232" s="30"/>
      <c r="J232" s="30"/>
      <c r="K232" s="32"/>
    </row>
    <row r="233" spans="2:11" ht="24" customHeight="1" x14ac:dyDescent="0.25">
      <c r="B233" s="31"/>
      <c r="C233" s="30"/>
      <c r="D233" s="30"/>
      <c r="E233" s="30"/>
      <c r="F233" s="30"/>
      <c r="G233" s="30"/>
      <c r="H233" s="30"/>
      <c r="I233" s="30"/>
      <c r="J233" s="30"/>
      <c r="K233" s="32"/>
    </row>
    <row r="234" spans="2:11" ht="24" customHeight="1" x14ac:dyDescent="0.25">
      <c r="B234" s="31"/>
      <c r="C234" s="30"/>
      <c r="D234" s="30"/>
      <c r="E234" s="30"/>
      <c r="F234" s="30"/>
      <c r="G234" s="30"/>
      <c r="H234" s="30"/>
      <c r="I234" s="30"/>
      <c r="J234" s="30"/>
      <c r="K234" s="32"/>
    </row>
    <row r="235" spans="2:11" ht="24" customHeight="1" x14ac:dyDescent="0.25">
      <c r="B235" s="31"/>
      <c r="C235" s="30"/>
      <c r="D235" s="30"/>
      <c r="E235" s="30"/>
      <c r="F235" s="30"/>
      <c r="G235" s="30"/>
      <c r="H235" s="30"/>
      <c r="I235" s="30"/>
      <c r="J235" s="30"/>
      <c r="K235" s="32"/>
    </row>
    <row r="236" spans="2:11" ht="24" customHeight="1" x14ac:dyDescent="0.25">
      <c r="B236" s="31"/>
      <c r="C236" s="30"/>
      <c r="D236" s="30"/>
      <c r="E236" s="30"/>
      <c r="F236" s="30"/>
      <c r="G236" s="30"/>
      <c r="H236" s="30"/>
      <c r="I236" s="30"/>
      <c r="J236" s="30"/>
      <c r="K236" s="32"/>
    </row>
    <row r="237" spans="2:11" ht="24" customHeight="1" x14ac:dyDescent="0.25">
      <c r="B237" s="31"/>
      <c r="C237" s="30"/>
      <c r="D237" s="30"/>
      <c r="E237" s="30"/>
      <c r="F237" s="30"/>
      <c r="G237" s="30"/>
      <c r="H237" s="30"/>
      <c r="I237" s="30"/>
      <c r="J237" s="30"/>
      <c r="K237" s="32"/>
    </row>
    <row r="238" spans="2:11" ht="24" customHeight="1" x14ac:dyDescent="0.25">
      <c r="B238" s="31"/>
      <c r="C238" s="30"/>
      <c r="D238" s="30"/>
      <c r="E238" s="30"/>
      <c r="F238" s="30"/>
      <c r="G238" s="30"/>
      <c r="H238" s="30"/>
      <c r="I238" s="30"/>
      <c r="J238" s="30"/>
      <c r="K238" s="32"/>
    </row>
    <row r="239" spans="2:11" ht="24" customHeight="1" x14ac:dyDescent="0.25">
      <c r="B239" s="31"/>
      <c r="C239" s="30"/>
      <c r="D239" s="30"/>
      <c r="E239" s="30"/>
      <c r="F239" s="30"/>
      <c r="G239" s="30"/>
      <c r="H239" s="30"/>
      <c r="I239" s="30"/>
      <c r="J239" s="30"/>
      <c r="K239" s="32"/>
    </row>
    <row r="240" spans="2:11" ht="24" customHeight="1" x14ac:dyDescent="0.25">
      <c r="B240" s="31"/>
      <c r="C240" s="30"/>
      <c r="D240" s="30"/>
      <c r="E240" s="30"/>
      <c r="F240" s="30"/>
      <c r="G240" s="30"/>
      <c r="H240" s="30"/>
      <c r="I240" s="30"/>
      <c r="J240" s="30"/>
      <c r="K240" s="32"/>
    </row>
    <row r="241" spans="2:17" ht="24" customHeight="1" x14ac:dyDescent="0.25">
      <c r="B241" s="31"/>
      <c r="C241" s="30"/>
      <c r="D241" s="30"/>
      <c r="E241" s="30"/>
      <c r="F241" s="30"/>
      <c r="G241" s="30"/>
      <c r="H241" s="30"/>
      <c r="I241" s="30"/>
      <c r="J241" s="30"/>
      <c r="K241" s="32"/>
    </row>
    <row r="242" spans="2:17" ht="24" customHeight="1" x14ac:dyDescent="0.25">
      <c r="B242" s="31"/>
      <c r="C242" s="30"/>
      <c r="D242" s="30"/>
      <c r="E242" s="30"/>
      <c r="F242" s="30"/>
      <c r="G242" s="30"/>
      <c r="H242" s="30"/>
      <c r="I242" s="30"/>
      <c r="J242" s="30"/>
      <c r="K242" s="32"/>
    </row>
    <row r="243" spans="2:17" ht="24" customHeight="1" x14ac:dyDescent="0.25">
      <c r="B243" s="31"/>
      <c r="C243" s="30"/>
      <c r="D243" s="30"/>
      <c r="E243" s="30"/>
      <c r="F243" s="30"/>
      <c r="G243" s="30"/>
      <c r="H243" s="30"/>
      <c r="I243" s="30"/>
      <c r="J243" s="30"/>
      <c r="K243" s="32"/>
      <c r="Q243" s="70">
        <f>IF(N243=TRUE,10%,0)</f>
        <v>0</v>
      </c>
    </row>
    <row r="244" spans="2:17" ht="24" customHeight="1" x14ac:dyDescent="0.25">
      <c r="B244" s="31"/>
      <c r="C244" s="30"/>
      <c r="D244" s="30"/>
      <c r="E244" s="30"/>
      <c r="F244" s="30"/>
      <c r="G244" s="30"/>
      <c r="H244" s="30"/>
      <c r="I244" s="30"/>
      <c r="J244" s="30"/>
      <c r="K244" s="32"/>
    </row>
    <row r="245" spans="2:17" ht="24" customHeight="1" x14ac:dyDescent="0.25">
      <c r="B245" s="31"/>
      <c r="C245" s="30"/>
      <c r="D245" s="30"/>
      <c r="E245" s="30"/>
      <c r="F245" s="30"/>
      <c r="G245" s="30"/>
      <c r="H245" s="30"/>
      <c r="I245" s="30"/>
      <c r="J245" s="30"/>
      <c r="K245" s="32"/>
    </row>
    <row r="246" spans="2:17" ht="24" customHeight="1" x14ac:dyDescent="0.25">
      <c r="B246" s="31"/>
      <c r="C246" s="30"/>
      <c r="D246" s="30"/>
      <c r="E246" s="30"/>
      <c r="F246" s="30"/>
      <c r="G246" s="30"/>
      <c r="H246" s="30"/>
      <c r="I246" s="30"/>
      <c r="J246" s="30"/>
      <c r="K246" s="32"/>
    </row>
    <row r="247" spans="2:17" ht="24" customHeight="1" x14ac:dyDescent="0.25">
      <c r="B247" s="31"/>
      <c r="C247" s="30"/>
      <c r="D247" s="30"/>
      <c r="E247" s="30"/>
      <c r="F247" s="30"/>
      <c r="G247" s="30"/>
      <c r="H247" s="30"/>
      <c r="I247" s="30"/>
      <c r="J247" s="30"/>
      <c r="K247" s="32"/>
    </row>
    <row r="248" spans="2:17" ht="24" customHeight="1" x14ac:dyDescent="0.25">
      <c r="B248" s="31"/>
      <c r="C248" s="30"/>
      <c r="D248" s="30"/>
      <c r="E248" s="30"/>
      <c r="F248" s="30"/>
      <c r="G248" s="30"/>
      <c r="H248" s="30"/>
      <c r="I248" s="30"/>
      <c r="J248" s="30"/>
      <c r="K248" s="32"/>
    </row>
    <row r="249" spans="2:17" ht="24" customHeight="1" x14ac:dyDescent="0.25">
      <c r="B249" s="31"/>
      <c r="C249" s="30"/>
      <c r="D249" s="30"/>
      <c r="E249" s="30"/>
      <c r="F249" s="30"/>
      <c r="G249" s="30"/>
      <c r="H249" s="30"/>
      <c r="I249" s="30"/>
      <c r="J249" s="30"/>
      <c r="K249" s="32"/>
    </row>
    <row r="250" spans="2:17" ht="24" customHeight="1" x14ac:dyDescent="0.25">
      <c r="B250" s="31"/>
      <c r="C250" s="30"/>
      <c r="D250" s="30"/>
      <c r="E250" s="30"/>
      <c r="F250" s="30"/>
      <c r="G250" s="30"/>
      <c r="H250" s="30"/>
      <c r="I250" s="30"/>
      <c r="J250" s="30"/>
      <c r="K250" s="32"/>
    </row>
    <row r="251" spans="2:17" ht="24" customHeight="1" x14ac:dyDescent="0.25">
      <c r="B251" s="31"/>
      <c r="C251" s="30"/>
      <c r="D251" s="30"/>
      <c r="E251" s="30"/>
      <c r="F251" s="30"/>
      <c r="G251" s="30"/>
      <c r="H251" s="30"/>
      <c r="I251" s="30"/>
      <c r="J251" s="30"/>
      <c r="K251" s="32"/>
      <c r="Q251" s="70">
        <f>IF(N251=TRUE,7.5%,0)</f>
        <v>0</v>
      </c>
    </row>
    <row r="252" spans="2:17" ht="24" customHeight="1" x14ac:dyDescent="0.25">
      <c r="B252" s="31"/>
      <c r="C252" s="30"/>
      <c r="D252" s="30"/>
      <c r="E252" s="30"/>
      <c r="F252" s="30"/>
      <c r="G252" s="30"/>
      <c r="H252" s="30"/>
      <c r="I252" s="30"/>
      <c r="J252" s="30"/>
      <c r="K252" s="32"/>
    </row>
    <row r="253" spans="2:17" ht="24" customHeight="1" thickBot="1" x14ac:dyDescent="0.3">
      <c r="B253" s="41"/>
      <c r="C253" s="34"/>
      <c r="D253" s="34"/>
      <c r="E253" s="34"/>
      <c r="F253" s="34"/>
      <c r="G253" s="34"/>
      <c r="H253" s="34"/>
      <c r="I253" s="34"/>
      <c r="J253" s="34"/>
      <c r="K253" s="35"/>
    </row>
    <row r="254" spans="2:17" ht="24" customHeight="1" x14ac:dyDescent="0.25">
      <c r="B254" s="48" t="s">
        <v>127</v>
      </c>
      <c r="C254" s="38"/>
      <c r="D254" s="38"/>
      <c r="E254" s="38"/>
      <c r="F254" s="38"/>
      <c r="G254" s="38"/>
      <c r="H254" s="38"/>
      <c r="I254" s="38"/>
      <c r="J254" s="38"/>
      <c r="K254" s="39"/>
    </row>
    <row r="255" spans="2:17" ht="24" customHeight="1" x14ac:dyDescent="0.25">
      <c r="B255" s="31"/>
      <c r="C255" s="30" t="s">
        <v>128</v>
      </c>
      <c r="D255" s="30"/>
      <c r="E255" s="30"/>
      <c r="F255" s="30"/>
      <c r="G255" s="30"/>
      <c r="H255" s="30"/>
      <c r="I255" s="30"/>
      <c r="J255" s="30"/>
      <c r="K255" s="32"/>
      <c r="N255" t="b">
        <v>0</v>
      </c>
      <c r="Q255" s="70">
        <f>IF(N255=TRUE,10%,0)</f>
        <v>0</v>
      </c>
    </row>
    <row r="256" spans="2:17" ht="24" customHeight="1" x14ac:dyDescent="0.25">
      <c r="B256" s="31"/>
      <c r="C256" s="30"/>
      <c r="D256" s="30" t="s">
        <v>129</v>
      </c>
      <c r="E256" s="30"/>
      <c r="F256" s="30"/>
      <c r="G256" s="30"/>
      <c r="H256" s="43"/>
      <c r="I256" s="43"/>
      <c r="J256" s="43"/>
      <c r="K256" s="32"/>
    </row>
    <row r="257" spans="2:17" ht="24" customHeight="1" x14ac:dyDescent="0.25">
      <c r="B257" s="31"/>
      <c r="C257" s="30"/>
      <c r="D257" s="30"/>
      <c r="E257" s="103" t="s">
        <v>130</v>
      </c>
      <c r="F257" s="103"/>
      <c r="G257" s="103"/>
      <c r="H257" s="104"/>
      <c r="I257" s="104"/>
      <c r="J257" s="104"/>
      <c r="K257" s="32"/>
    </row>
    <row r="258" spans="2:17" ht="24" customHeight="1" x14ac:dyDescent="0.25">
      <c r="B258" s="31"/>
      <c r="C258" s="30"/>
      <c r="D258" s="30"/>
      <c r="E258" s="103" t="s">
        <v>131</v>
      </c>
      <c r="F258" s="103"/>
      <c r="G258" s="103"/>
      <c r="H258" s="104"/>
      <c r="I258" s="104"/>
      <c r="J258" s="104"/>
      <c r="K258" s="32"/>
    </row>
    <row r="259" spans="2:17" ht="24" customHeight="1" x14ac:dyDescent="0.25">
      <c r="B259" s="31"/>
      <c r="C259" s="30"/>
      <c r="D259" s="30"/>
      <c r="E259" s="103" t="s">
        <v>132</v>
      </c>
      <c r="F259" s="103"/>
      <c r="G259" s="103"/>
      <c r="H259" s="104"/>
      <c r="I259" s="104"/>
      <c r="J259" s="104"/>
      <c r="K259" s="32"/>
    </row>
    <row r="260" spans="2:17" ht="24" customHeight="1" x14ac:dyDescent="0.25">
      <c r="B260" s="31"/>
      <c r="C260" s="30"/>
      <c r="D260" s="30"/>
      <c r="E260" s="103" t="s">
        <v>133</v>
      </c>
      <c r="F260" s="103"/>
      <c r="G260" s="103"/>
      <c r="H260" s="104"/>
      <c r="I260" s="104"/>
      <c r="J260" s="104"/>
      <c r="K260" s="32"/>
    </row>
    <row r="261" spans="2:17" ht="24" customHeight="1" thickBot="1" x14ac:dyDescent="0.3">
      <c r="B261" s="31"/>
      <c r="C261" s="40" t="s">
        <v>134</v>
      </c>
      <c r="D261" s="30"/>
      <c r="E261" s="30"/>
      <c r="F261" s="30"/>
      <c r="G261" s="30"/>
      <c r="H261" s="36"/>
      <c r="I261" s="36"/>
      <c r="J261" s="36"/>
      <c r="K261" s="32"/>
    </row>
    <row r="262" spans="2:17" ht="24" customHeight="1" thickBot="1" x14ac:dyDescent="0.3">
      <c r="B262" s="31"/>
      <c r="C262" s="76"/>
      <c r="D262" s="77"/>
      <c r="E262" s="77"/>
      <c r="F262" s="77"/>
      <c r="G262" s="78"/>
      <c r="H262" s="30"/>
      <c r="I262" s="30"/>
      <c r="J262" s="30"/>
      <c r="K262" s="32"/>
    </row>
    <row r="263" spans="2:17" ht="24" customHeight="1" x14ac:dyDescent="0.25">
      <c r="B263" s="31"/>
      <c r="C263" s="40" t="s">
        <v>136</v>
      </c>
      <c r="D263" s="30"/>
      <c r="E263" s="30"/>
      <c r="F263" s="30"/>
      <c r="G263" s="30"/>
      <c r="H263" s="30"/>
      <c r="I263" s="30"/>
      <c r="J263" s="30"/>
      <c r="K263" s="32"/>
      <c r="N263" t="b">
        <v>0</v>
      </c>
      <c r="Q263" s="70">
        <f>IF(N263=TRUE,7.5%,0)</f>
        <v>0</v>
      </c>
    </row>
    <row r="264" spans="2:17" ht="24" customHeight="1" x14ac:dyDescent="0.25">
      <c r="B264" s="31"/>
      <c r="C264" s="30"/>
      <c r="D264" s="30" t="s">
        <v>129</v>
      </c>
      <c r="E264" s="30"/>
      <c r="F264" s="30"/>
      <c r="G264" s="30"/>
      <c r="H264" s="30"/>
      <c r="I264" s="30"/>
      <c r="J264" s="30"/>
      <c r="K264" s="32"/>
    </row>
    <row r="265" spans="2:17" ht="24" customHeight="1" x14ac:dyDescent="0.25">
      <c r="B265" s="31"/>
      <c r="C265" s="30"/>
      <c r="D265" s="30"/>
      <c r="E265" s="103" t="s">
        <v>130</v>
      </c>
      <c r="F265" s="103"/>
      <c r="G265" s="103"/>
      <c r="H265" s="104"/>
      <c r="I265" s="104"/>
      <c r="J265" s="104"/>
      <c r="K265" s="32"/>
    </row>
    <row r="266" spans="2:17" ht="24" customHeight="1" x14ac:dyDescent="0.25">
      <c r="B266" s="31"/>
      <c r="C266" s="30"/>
      <c r="D266" s="30"/>
      <c r="E266" s="103" t="s">
        <v>131</v>
      </c>
      <c r="F266" s="103"/>
      <c r="G266" s="103"/>
      <c r="H266" s="104"/>
      <c r="I266" s="104"/>
      <c r="J266" s="104"/>
      <c r="K266" s="32"/>
    </row>
    <row r="267" spans="2:17" ht="24" customHeight="1" x14ac:dyDescent="0.25">
      <c r="B267" s="31"/>
      <c r="C267" s="30"/>
      <c r="D267" s="30"/>
      <c r="E267" s="103" t="s">
        <v>132</v>
      </c>
      <c r="F267" s="103"/>
      <c r="G267" s="103"/>
      <c r="H267" s="104"/>
      <c r="I267" s="104"/>
      <c r="J267" s="104"/>
      <c r="K267" s="32"/>
    </row>
    <row r="268" spans="2:17" ht="24" customHeight="1" x14ac:dyDescent="0.25">
      <c r="B268" s="31"/>
      <c r="C268" s="30"/>
      <c r="D268" s="30"/>
      <c r="E268" s="103" t="s">
        <v>133</v>
      </c>
      <c r="F268" s="103"/>
      <c r="G268" s="103"/>
      <c r="H268" s="104"/>
      <c r="I268" s="104"/>
      <c r="J268" s="104"/>
      <c r="K268" s="32"/>
    </row>
    <row r="269" spans="2:17" ht="24" customHeight="1" thickBot="1" x14ac:dyDescent="0.3">
      <c r="B269" s="31"/>
      <c r="C269" s="40" t="s">
        <v>134</v>
      </c>
      <c r="D269" s="30"/>
      <c r="E269" s="30"/>
      <c r="F269" s="30"/>
      <c r="G269" s="30"/>
      <c r="H269" s="30"/>
      <c r="I269" s="30"/>
      <c r="J269" s="30"/>
      <c r="K269" s="32"/>
    </row>
    <row r="270" spans="2:17" ht="24" customHeight="1" thickBot="1" x14ac:dyDescent="0.3">
      <c r="B270" s="31"/>
      <c r="C270" s="76"/>
      <c r="D270" s="77"/>
      <c r="E270" s="77"/>
      <c r="F270" s="77"/>
      <c r="G270" s="78"/>
      <c r="H270" s="30"/>
      <c r="I270" s="30"/>
      <c r="J270" s="30"/>
      <c r="K270" s="32"/>
    </row>
    <row r="271" spans="2:17" ht="24" customHeight="1" x14ac:dyDescent="0.25">
      <c r="B271" s="31"/>
      <c r="C271" s="192" t="s">
        <v>137</v>
      </c>
      <c r="D271" s="192"/>
      <c r="E271" s="192"/>
      <c r="F271" s="192"/>
      <c r="G271" s="192"/>
      <c r="H271" s="192"/>
      <c r="I271" s="192"/>
      <c r="J271" s="192"/>
      <c r="K271" s="32"/>
      <c r="N271" t="b">
        <v>0</v>
      </c>
      <c r="Q271" s="70">
        <f>IF(N271=TRUE,5%,0)</f>
        <v>0</v>
      </c>
    </row>
    <row r="272" spans="2:17" ht="24" customHeight="1" thickBot="1" x14ac:dyDescent="0.3">
      <c r="B272" s="31"/>
      <c r="C272" s="192" t="s">
        <v>135</v>
      </c>
      <c r="D272" s="192"/>
      <c r="E272" s="192"/>
      <c r="F272" s="192"/>
      <c r="G272" s="192"/>
      <c r="H272" s="192"/>
      <c r="I272" s="192"/>
      <c r="J272" s="192"/>
      <c r="K272" s="32"/>
    </row>
    <row r="273" spans="2:19" ht="24" customHeight="1" thickBot="1" x14ac:dyDescent="0.3">
      <c r="B273" s="31"/>
      <c r="C273" s="76"/>
      <c r="D273" s="77"/>
      <c r="E273" s="77"/>
      <c r="F273" s="77"/>
      <c r="G273" s="78"/>
      <c r="H273" s="30"/>
      <c r="I273" s="30"/>
      <c r="J273" s="30"/>
      <c r="K273" s="32"/>
    </row>
    <row r="274" spans="2:19" ht="24" customHeight="1" x14ac:dyDescent="0.25">
      <c r="B274" s="31"/>
      <c r="C274" s="103" t="s">
        <v>50</v>
      </c>
      <c r="D274" s="103"/>
      <c r="E274" s="103"/>
      <c r="F274" s="30"/>
      <c r="G274" s="30"/>
      <c r="H274" s="30"/>
      <c r="I274" s="30"/>
      <c r="J274" s="30"/>
      <c r="K274" s="32"/>
    </row>
    <row r="275" spans="2:19" ht="24" customHeight="1" thickBot="1" x14ac:dyDescent="0.3">
      <c r="B275" s="49"/>
      <c r="C275" s="34"/>
      <c r="D275" s="34"/>
      <c r="E275" s="34"/>
      <c r="F275" s="34"/>
      <c r="G275" s="34"/>
      <c r="H275" s="34"/>
      <c r="I275" s="34"/>
      <c r="J275" s="34"/>
      <c r="K275" s="35"/>
      <c r="S275" s="73">
        <f>SUM(Q255:Q274)</f>
        <v>0</v>
      </c>
    </row>
    <row r="276" spans="2:19" ht="24" customHeight="1" thickBot="1" x14ac:dyDescent="0.3">
      <c r="B276" s="174" t="s">
        <v>138</v>
      </c>
      <c r="C276" s="175"/>
      <c r="D276" s="175"/>
      <c r="E276" s="175"/>
      <c r="F276" s="175"/>
      <c r="G276" s="175"/>
      <c r="H276" s="175"/>
      <c r="I276" s="175"/>
      <c r="J276" s="175"/>
      <c r="K276" s="187"/>
      <c r="L276" s="45" t="s">
        <v>27</v>
      </c>
    </row>
    <row r="277" spans="2:19" ht="33.6" customHeight="1" x14ac:dyDescent="0.25">
      <c r="B277" s="193" t="s">
        <v>139</v>
      </c>
      <c r="C277" s="194"/>
      <c r="D277" s="194"/>
      <c r="E277" s="194"/>
      <c r="F277" s="194"/>
      <c r="G277" s="194"/>
      <c r="H277" s="194"/>
      <c r="I277" s="194"/>
      <c r="J277" s="194"/>
      <c r="K277" s="195"/>
    </row>
    <row r="278" spans="2:19" ht="24" customHeight="1" x14ac:dyDescent="0.25">
      <c r="B278" s="31"/>
      <c r="C278" s="30" t="s">
        <v>45</v>
      </c>
      <c r="D278" s="28"/>
      <c r="E278" s="30"/>
      <c r="F278" s="30"/>
      <c r="G278" s="30"/>
      <c r="H278" s="30"/>
      <c r="I278" s="30"/>
      <c r="J278" s="30"/>
      <c r="K278" s="32"/>
    </row>
    <row r="279" spans="2:19" ht="24" customHeight="1" thickBot="1" x14ac:dyDescent="0.3">
      <c r="B279" s="31"/>
      <c r="C279" s="30" t="s">
        <v>67</v>
      </c>
      <c r="D279" s="30"/>
      <c r="E279" s="30"/>
      <c r="F279" s="30"/>
      <c r="G279" s="30"/>
      <c r="H279" s="30"/>
      <c r="I279" s="30"/>
      <c r="J279" s="30"/>
      <c r="K279" s="32"/>
    </row>
    <row r="280" spans="2:19" ht="24" customHeight="1" thickBot="1" x14ac:dyDescent="0.3">
      <c r="B280" s="31"/>
      <c r="C280" s="76"/>
      <c r="D280" s="77"/>
      <c r="E280" s="77"/>
      <c r="F280" s="77"/>
      <c r="G280" s="78"/>
      <c r="H280" s="30"/>
      <c r="I280" s="30"/>
      <c r="J280" s="30"/>
      <c r="K280" s="32"/>
    </row>
    <row r="281" spans="2:19" ht="24" customHeight="1" x14ac:dyDescent="0.25">
      <c r="B281" s="31"/>
      <c r="C281" s="30" t="s">
        <v>50</v>
      </c>
      <c r="D281" s="28"/>
      <c r="E281" s="30"/>
      <c r="F281" s="30"/>
      <c r="G281" s="30"/>
      <c r="H281" s="30"/>
      <c r="I281" s="30"/>
      <c r="J281" s="30"/>
      <c r="K281" s="32"/>
    </row>
    <row r="282" spans="2:19" ht="24" customHeight="1" x14ac:dyDescent="0.25">
      <c r="B282" s="31"/>
      <c r="C282" s="30"/>
      <c r="D282" s="30"/>
      <c r="E282" s="30"/>
      <c r="F282" s="30"/>
      <c r="G282" s="30"/>
      <c r="H282" s="30"/>
      <c r="I282" s="30"/>
      <c r="J282" s="30"/>
      <c r="K282" s="32"/>
    </row>
    <row r="283" spans="2:19" ht="31.7" customHeight="1" x14ac:dyDescent="0.25">
      <c r="B283" s="74" t="s">
        <v>140</v>
      </c>
      <c r="C283" s="75"/>
      <c r="D283" s="75"/>
      <c r="E283" s="75"/>
      <c r="F283" s="75"/>
      <c r="G283" s="75"/>
      <c r="H283" s="75"/>
      <c r="I283" s="75"/>
      <c r="J283" s="75"/>
      <c r="K283" s="188"/>
    </row>
    <row r="284" spans="2:19" ht="24" customHeight="1" x14ac:dyDescent="0.25">
      <c r="B284" s="31"/>
      <c r="C284" s="65" t="s">
        <v>141</v>
      </c>
      <c r="D284" s="65"/>
      <c r="E284" s="65"/>
      <c r="F284" s="65"/>
      <c r="G284" s="30"/>
      <c r="H284" s="30"/>
      <c r="I284" s="30"/>
      <c r="J284" s="30"/>
      <c r="K284" s="32"/>
      <c r="N284" t="b">
        <v>0</v>
      </c>
      <c r="Q284" s="70">
        <f>IF(N284=TRUE,0.5%,0)</f>
        <v>0</v>
      </c>
    </row>
    <row r="285" spans="2:19" ht="24" customHeight="1" x14ac:dyDescent="0.25">
      <c r="B285" s="31"/>
      <c r="C285" s="66" t="s">
        <v>142</v>
      </c>
      <c r="D285" s="66"/>
      <c r="E285" s="66"/>
      <c r="F285" s="66"/>
      <c r="G285" s="30"/>
      <c r="H285" s="30"/>
      <c r="I285" s="30"/>
      <c r="J285" s="30"/>
      <c r="K285" s="32"/>
      <c r="N285" t="b">
        <v>0</v>
      </c>
      <c r="Q285" s="70">
        <f t="shared" ref="Q285:Q290" si="10">IF(N285=TRUE,0.5%,0)</f>
        <v>0</v>
      </c>
    </row>
    <row r="286" spans="2:19" ht="24" customHeight="1" x14ac:dyDescent="0.25">
      <c r="B286" s="31"/>
      <c r="C286" s="66" t="s">
        <v>143</v>
      </c>
      <c r="D286" s="66"/>
      <c r="E286" s="66"/>
      <c r="F286" s="66"/>
      <c r="G286" s="30"/>
      <c r="H286" s="30"/>
      <c r="I286" s="30"/>
      <c r="J286" s="30"/>
      <c r="K286" s="32"/>
      <c r="N286" t="b">
        <v>0</v>
      </c>
      <c r="Q286" s="70">
        <f t="shared" si="10"/>
        <v>0</v>
      </c>
    </row>
    <row r="287" spans="2:19" ht="24" customHeight="1" x14ac:dyDescent="0.25">
      <c r="B287" s="31"/>
      <c r="C287" s="66" t="s">
        <v>144</v>
      </c>
      <c r="D287" s="66"/>
      <c r="E287" s="66"/>
      <c r="F287" s="66"/>
      <c r="G287" s="30"/>
      <c r="H287" s="30"/>
      <c r="I287" s="30"/>
      <c r="J287" s="30"/>
      <c r="K287" s="32"/>
      <c r="N287" t="b">
        <v>0</v>
      </c>
      <c r="Q287" s="70">
        <f t="shared" si="10"/>
        <v>0</v>
      </c>
    </row>
    <row r="288" spans="2:19" ht="24" customHeight="1" x14ac:dyDescent="0.25">
      <c r="B288" s="31"/>
      <c r="C288" s="66" t="s">
        <v>145</v>
      </c>
      <c r="D288" s="66"/>
      <c r="E288" s="66"/>
      <c r="F288" s="66"/>
      <c r="G288" s="30"/>
      <c r="H288" s="30"/>
      <c r="I288" s="30"/>
      <c r="J288" s="30"/>
      <c r="K288" s="32"/>
      <c r="N288" t="b">
        <v>0</v>
      </c>
      <c r="Q288" s="70">
        <f t="shared" si="10"/>
        <v>0</v>
      </c>
    </row>
    <row r="289" spans="2:19" ht="24" customHeight="1" x14ac:dyDescent="0.25">
      <c r="B289" s="31"/>
      <c r="C289" s="66" t="s">
        <v>146</v>
      </c>
      <c r="D289" s="66"/>
      <c r="E289" s="66"/>
      <c r="F289" s="66"/>
      <c r="G289" s="66"/>
      <c r="H289" s="66"/>
      <c r="I289" s="66"/>
      <c r="J289" s="66"/>
      <c r="K289" s="67"/>
      <c r="N289" t="b">
        <v>0</v>
      </c>
      <c r="Q289" s="70">
        <f t="shared" si="10"/>
        <v>0</v>
      </c>
    </row>
    <row r="290" spans="2:19" ht="24" customHeight="1" x14ac:dyDescent="0.25">
      <c r="B290" s="31"/>
      <c r="C290" s="66" t="s">
        <v>147</v>
      </c>
      <c r="D290" s="66"/>
      <c r="E290" s="66"/>
      <c r="F290" s="66"/>
      <c r="G290" s="30"/>
      <c r="H290" s="30"/>
      <c r="I290" s="30"/>
      <c r="J290" s="30"/>
      <c r="K290" s="32"/>
      <c r="N290" t="b">
        <v>0</v>
      </c>
      <c r="Q290" s="70">
        <f t="shared" si="10"/>
        <v>0</v>
      </c>
    </row>
    <row r="291" spans="2:19" ht="24" customHeight="1" x14ac:dyDescent="0.25">
      <c r="B291" s="31"/>
      <c r="C291" s="30"/>
      <c r="D291" s="30"/>
      <c r="E291" s="30"/>
      <c r="F291" s="30"/>
      <c r="G291" s="30"/>
      <c r="H291" s="30"/>
      <c r="I291" s="30"/>
      <c r="J291" s="30"/>
      <c r="K291" s="32"/>
    </row>
    <row r="292" spans="2:19" ht="24" customHeight="1" x14ac:dyDescent="0.25">
      <c r="B292" s="31" t="s">
        <v>148</v>
      </c>
      <c r="C292" s="30"/>
      <c r="D292" s="30"/>
      <c r="E292" s="30"/>
      <c r="F292" s="30"/>
      <c r="G292" s="30"/>
      <c r="H292" s="30"/>
      <c r="I292" s="30"/>
      <c r="J292" s="30"/>
      <c r="K292" s="32"/>
    </row>
    <row r="293" spans="2:19" ht="24" customHeight="1" x14ac:dyDescent="0.25">
      <c r="B293" s="31"/>
      <c r="C293" s="30" t="s">
        <v>45</v>
      </c>
      <c r="D293" s="28"/>
      <c r="E293" s="30"/>
      <c r="F293" s="30"/>
      <c r="G293" s="30"/>
      <c r="H293" s="30"/>
      <c r="I293" s="30"/>
      <c r="J293" s="30"/>
      <c r="K293" s="32"/>
      <c r="N293" t="b">
        <v>0</v>
      </c>
      <c r="Q293" s="70">
        <f>IF(N293=TRUE,2.33%,0)</f>
        <v>0</v>
      </c>
    </row>
    <row r="294" spans="2:19" ht="24" customHeight="1" thickBot="1" x14ac:dyDescent="0.3">
      <c r="B294" s="31"/>
      <c r="C294" s="30" t="s">
        <v>67</v>
      </c>
      <c r="D294" s="30"/>
      <c r="E294" s="30"/>
      <c r="F294" s="30"/>
      <c r="G294" s="30"/>
      <c r="H294" s="30"/>
      <c r="I294" s="30"/>
      <c r="J294" s="30"/>
      <c r="K294" s="32"/>
    </row>
    <row r="295" spans="2:19" ht="24" customHeight="1" thickBot="1" x14ac:dyDescent="0.3">
      <c r="B295" s="31"/>
      <c r="C295" s="76"/>
      <c r="D295" s="77"/>
      <c r="E295" s="77"/>
      <c r="F295" s="77"/>
      <c r="G295" s="78"/>
      <c r="H295" s="30"/>
      <c r="I295" s="30"/>
      <c r="J295" s="30"/>
      <c r="K295" s="32"/>
    </row>
    <row r="296" spans="2:19" ht="24" customHeight="1" x14ac:dyDescent="0.25">
      <c r="B296" s="31"/>
      <c r="C296" s="30" t="s">
        <v>182</v>
      </c>
      <c r="D296" s="28"/>
      <c r="E296" s="30"/>
      <c r="F296" s="30"/>
      <c r="G296" s="30"/>
      <c r="H296" s="30"/>
      <c r="I296" s="30"/>
      <c r="J296" s="30"/>
      <c r="K296" s="32"/>
      <c r="N296" t="b">
        <v>0</v>
      </c>
      <c r="Q296" s="70">
        <f>IF(N296=TRUE,1.17%,0)</f>
        <v>0</v>
      </c>
    </row>
    <row r="297" spans="2:19" ht="24" customHeight="1" thickBot="1" x14ac:dyDescent="0.3">
      <c r="B297" s="31"/>
      <c r="C297" s="30" t="s">
        <v>67</v>
      </c>
      <c r="D297" s="30"/>
      <c r="E297" s="30"/>
      <c r="F297" s="30"/>
      <c r="G297" s="30"/>
      <c r="H297" s="30"/>
      <c r="I297" s="30"/>
      <c r="J297" s="30"/>
      <c r="K297" s="32"/>
    </row>
    <row r="298" spans="2:19" ht="24" customHeight="1" thickBot="1" x14ac:dyDescent="0.3">
      <c r="B298" s="31"/>
      <c r="C298" s="76"/>
      <c r="D298" s="77"/>
      <c r="E298" s="77"/>
      <c r="F298" s="77"/>
      <c r="G298" s="78"/>
      <c r="H298" s="30"/>
      <c r="I298" s="30"/>
      <c r="J298" s="30"/>
      <c r="K298" s="32"/>
    </row>
    <row r="299" spans="2:19" ht="24" customHeight="1" x14ac:dyDescent="0.25">
      <c r="B299" s="31"/>
      <c r="C299" s="30" t="s">
        <v>50</v>
      </c>
      <c r="D299" s="28"/>
      <c r="E299" s="30"/>
      <c r="F299" s="30"/>
      <c r="G299" s="30"/>
      <c r="H299" s="30"/>
      <c r="I299" s="30"/>
      <c r="J299" s="30"/>
      <c r="K299" s="32"/>
    </row>
    <row r="300" spans="2:19" ht="24" customHeight="1" thickBot="1" x14ac:dyDescent="0.3">
      <c r="B300" s="41"/>
      <c r="C300" s="34"/>
      <c r="D300" s="34"/>
      <c r="E300" s="34"/>
      <c r="F300" s="34"/>
      <c r="G300" s="34"/>
      <c r="H300" s="34"/>
      <c r="I300" s="34"/>
      <c r="J300" s="34"/>
      <c r="K300" s="35"/>
      <c r="S300" s="73">
        <f>SUM(Q277:Q299)</f>
        <v>0</v>
      </c>
    </row>
    <row r="301" spans="2:19" ht="24" customHeight="1" x14ac:dyDescent="0.25">
      <c r="B301" s="37" t="s">
        <v>149</v>
      </c>
      <c r="C301" s="38"/>
      <c r="D301" s="38"/>
      <c r="E301" s="38"/>
      <c r="F301" s="38"/>
      <c r="G301" s="38"/>
      <c r="H301" s="38"/>
      <c r="I301" s="38"/>
      <c r="J301" s="38"/>
      <c r="K301" s="39"/>
    </row>
    <row r="302" spans="2:19" ht="30.6" customHeight="1" x14ac:dyDescent="0.25">
      <c r="B302" s="31"/>
      <c r="C302" s="177" t="s">
        <v>128</v>
      </c>
      <c r="D302" s="177"/>
      <c r="E302" s="177"/>
      <c r="F302" s="177"/>
      <c r="G302" s="177"/>
      <c r="H302" s="177"/>
      <c r="I302" s="177"/>
      <c r="J302" s="177"/>
      <c r="K302" s="178"/>
      <c r="N302" t="b">
        <v>0</v>
      </c>
      <c r="Q302" s="70">
        <f>IF(N302=TRUE,10%,0)</f>
        <v>0</v>
      </c>
    </row>
    <row r="303" spans="2:19" ht="24" customHeight="1" x14ac:dyDescent="0.25">
      <c r="B303" s="31"/>
      <c r="C303" s="105" t="s">
        <v>129</v>
      </c>
      <c r="D303" s="105"/>
      <c r="E303" s="105"/>
      <c r="F303" s="105"/>
      <c r="G303" s="105"/>
      <c r="H303" s="105"/>
      <c r="I303" s="105"/>
      <c r="J303" s="30"/>
      <c r="K303" s="32"/>
    </row>
    <row r="304" spans="2:19" ht="24" customHeight="1" x14ac:dyDescent="0.25">
      <c r="B304" s="31"/>
      <c r="C304" s="30"/>
      <c r="D304" s="103" t="s">
        <v>130</v>
      </c>
      <c r="E304" s="103"/>
      <c r="F304" s="103"/>
      <c r="G304" s="104"/>
      <c r="H304" s="104"/>
      <c r="I304" s="104"/>
      <c r="J304" s="30"/>
      <c r="K304" s="32"/>
    </row>
    <row r="305" spans="2:17" ht="24" customHeight="1" x14ac:dyDescent="0.25">
      <c r="B305" s="31"/>
      <c r="C305" s="30"/>
      <c r="D305" s="103" t="s">
        <v>131</v>
      </c>
      <c r="E305" s="103"/>
      <c r="F305" s="103"/>
      <c r="G305" s="104"/>
      <c r="H305" s="104"/>
      <c r="I305" s="104"/>
      <c r="J305" s="30"/>
      <c r="K305" s="32"/>
    </row>
    <row r="306" spans="2:17" ht="24" customHeight="1" x14ac:dyDescent="0.25">
      <c r="B306" s="31"/>
      <c r="C306" s="30"/>
      <c r="D306" s="103" t="s">
        <v>132</v>
      </c>
      <c r="E306" s="103"/>
      <c r="F306" s="103"/>
      <c r="G306" s="104"/>
      <c r="H306" s="104"/>
      <c r="I306" s="104"/>
      <c r="J306" s="30"/>
      <c r="K306" s="32"/>
    </row>
    <row r="307" spans="2:17" ht="24" customHeight="1" x14ac:dyDescent="0.25">
      <c r="B307" s="31"/>
      <c r="C307" s="30"/>
      <c r="D307" s="103" t="s">
        <v>133</v>
      </c>
      <c r="E307" s="103"/>
      <c r="F307" s="103"/>
      <c r="G307" s="104"/>
      <c r="H307" s="104"/>
      <c r="I307" s="104"/>
      <c r="J307" s="30"/>
      <c r="K307" s="32"/>
    </row>
    <row r="308" spans="2:17" ht="24" customHeight="1" thickBot="1" x14ac:dyDescent="0.3">
      <c r="B308" s="31"/>
      <c r="C308" s="40" t="s">
        <v>134</v>
      </c>
      <c r="D308" s="30"/>
      <c r="E308" s="30"/>
      <c r="F308" s="30"/>
      <c r="G308" s="30"/>
      <c r="H308" s="36"/>
      <c r="I308" s="36"/>
      <c r="J308" s="36"/>
      <c r="K308" s="32"/>
    </row>
    <row r="309" spans="2:17" ht="24" customHeight="1" thickBot="1" x14ac:dyDescent="0.3">
      <c r="B309" s="31"/>
      <c r="C309" s="76"/>
      <c r="D309" s="77"/>
      <c r="E309" s="77"/>
      <c r="F309" s="77"/>
      <c r="G309" s="78"/>
      <c r="H309" s="30"/>
      <c r="I309" s="30"/>
      <c r="J309" s="30"/>
      <c r="K309" s="32"/>
    </row>
    <row r="310" spans="2:17" ht="24" customHeight="1" x14ac:dyDescent="0.25">
      <c r="B310" s="31"/>
      <c r="C310" s="189" t="s">
        <v>136</v>
      </c>
      <c r="D310" s="189"/>
      <c r="E310" s="189"/>
      <c r="F310" s="189"/>
      <c r="G310" s="189"/>
      <c r="H310" s="189"/>
      <c r="I310" s="189"/>
      <c r="J310" s="189"/>
      <c r="K310" s="32"/>
      <c r="N310" t="b">
        <v>0</v>
      </c>
      <c r="Q310" s="70">
        <f>IF(N310=TRUE,7.5%,0)</f>
        <v>0</v>
      </c>
    </row>
    <row r="311" spans="2:17" ht="24" customHeight="1" x14ac:dyDescent="0.25">
      <c r="B311" s="31"/>
      <c r="C311" s="105" t="s">
        <v>129</v>
      </c>
      <c r="D311" s="105"/>
      <c r="E311" s="105"/>
      <c r="F311" s="105"/>
      <c r="G311" s="105"/>
      <c r="H311" s="105"/>
      <c r="I311" s="30"/>
      <c r="J311" s="30"/>
      <c r="K311" s="32"/>
    </row>
    <row r="312" spans="2:17" ht="24" customHeight="1" x14ac:dyDescent="0.25">
      <c r="B312" s="31"/>
      <c r="C312" s="30"/>
      <c r="D312" s="103" t="s">
        <v>130</v>
      </c>
      <c r="E312" s="103"/>
      <c r="F312" s="103"/>
      <c r="G312" s="104"/>
      <c r="H312" s="104"/>
      <c r="I312" s="104"/>
      <c r="J312" s="30"/>
      <c r="K312" s="32"/>
    </row>
    <row r="313" spans="2:17" ht="24" customHeight="1" x14ac:dyDescent="0.25">
      <c r="B313" s="31"/>
      <c r="C313" s="30"/>
      <c r="D313" s="103" t="s">
        <v>131</v>
      </c>
      <c r="E313" s="103"/>
      <c r="F313" s="103"/>
      <c r="G313" s="104"/>
      <c r="H313" s="104"/>
      <c r="I313" s="104"/>
      <c r="J313" s="30"/>
      <c r="K313" s="32"/>
    </row>
    <row r="314" spans="2:17" ht="24" customHeight="1" x14ac:dyDescent="0.25">
      <c r="B314" s="31"/>
      <c r="C314" s="30"/>
      <c r="D314" s="103" t="s">
        <v>132</v>
      </c>
      <c r="E314" s="103"/>
      <c r="F314" s="103"/>
      <c r="G314" s="104"/>
      <c r="H314" s="104"/>
      <c r="I314" s="104"/>
      <c r="J314" s="30"/>
      <c r="K314" s="32"/>
    </row>
    <row r="315" spans="2:17" ht="24" customHeight="1" x14ac:dyDescent="0.25">
      <c r="B315" s="31"/>
      <c r="C315" s="30"/>
      <c r="D315" s="103" t="s">
        <v>133</v>
      </c>
      <c r="E315" s="103"/>
      <c r="F315" s="103"/>
      <c r="G315" s="104"/>
      <c r="H315" s="104"/>
      <c r="I315" s="104"/>
      <c r="J315" s="30"/>
      <c r="K315" s="32"/>
    </row>
    <row r="316" spans="2:17" ht="24" customHeight="1" thickBot="1" x14ac:dyDescent="0.3">
      <c r="B316" s="31"/>
      <c r="C316" s="40" t="s">
        <v>134</v>
      </c>
      <c r="D316" s="30"/>
      <c r="E316" s="30"/>
      <c r="F316" s="30"/>
      <c r="G316" s="30"/>
      <c r="H316" s="36"/>
      <c r="I316" s="36"/>
      <c r="J316" s="36"/>
      <c r="K316" s="32"/>
    </row>
    <row r="317" spans="2:17" ht="24" customHeight="1" thickBot="1" x14ac:dyDescent="0.3">
      <c r="B317" s="31"/>
      <c r="C317" s="76"/>
      <c r="D317" s="77"/>
      <c r="E317" s="77"/>
      <c r="F317" s="77"/>
      <c r="G317" s="78"/>
      <c r="H317" s="30"/>
      <c r="I317" s="30"/>
      <c r="J317" s="30"/>
      <c r="K317" s="32"/>
    </row>
    <row r="318" spans="2:17" ht="24" customHeight="1" x14ac:dyDescent="0.25">
      <c r="B318" s="31"/>
      <c r="C318" s="30" t="s">
        <v>137</v>
      </c>
      <c r="D318" s="30"/>
      <c r="E318" s="30"/>
      <c r="F318" s="30"/>
      <c r="G318" s="30"/>
      <c r="H318" s="30"/>
      <c r="I318" s="30"/>
      <c r="J318" s="30"/>
      <c r="K318" s="32"/>
      <c r="N318" t="b">
        <v>0</v>
      </c>
      <c r="Q318" s="70">
        <f>IF(N318=TRUE,5%,0)</f>
        <v>0</v>
      </c>
    </row>
    <row r="319" spans="2:17" ht="24" customHeight="1" thickBot="1" x14ac:dyDescent="0.3">
      <c r="B319" s="31"/>
      <c r="C319" s="30" t="s">
        <v>67</v>
      </c>
      <c r="D319" s="30"/>
      <c r="E319" s="30"/>
      <c r="F319" s="30"/>
      <c r="G319" s="30"/>
      <c r="H319" s="30"/>
      <c r="I319" s="30"/>
      <c r="J319" s="30"/>
      <c r="K319" s="32"/>
    </row>
    <row r="320" spans="2:17" ht="24" customHeight="1" thickBot="1" x14ac:dyDescent="0.3">
      <c r="B320" s="31"/>
      <c r="C320" s="76"/>
      <c r="D320" s="77"/>
      <c r="E320" s="77"/>
      <c r="F320" s="77"/>
      <c r="G320" s="78"/>
      <c r="H320" s="30"/>
      <c r="I320" s="30"/>
      <c r="J320" s="30"/>
      <c r="K320" s="32"/>
    </row>
    <row r="321" spans="2:19" ht="24" customHeight="1" x14ac:dyDescent="0.25">
      <c r="B321" s="31"/>
      <c r="C321" s="30" t="s">
        <v>50</v>
      </c>
      <c r="D321" s="30"/>
      <c r="E321" s="30"/>
      <c r="F321" s="30"/>
      <c r="G321" s="30"/>
      <c r="H321" s="30"/>
      <c r="I321" s="30"/>
      <c r="J321" s="30"/>
      <c r="K321" s="32"/>
    </row>
    <row r="322" spans="2:19" ht="24" customHeight="1" thickBot="1" x14ac:dyDescent="0.3">
      <c r="B322" s="41"/>
      <c r="C322" s="34"/>
      <c r="D322" s="34"/>
      <c r="E322" s="34"/>
      <c r="F322" s="34"/>
      <c r="G322" s="34"/>
      <c r="H322" s="34"/>
      <c r="I322" s="34"/>
      <c r="J322" s="34"/>
      <c r="K322" s="35"/>
      <c r="S322" s="73">
        <f>SUM(Q302:Q321)</f>
        <v>0</v>
      </c>
    </row>
    <row r="323" spans="2:19" ht="24" customHeight="1" thickBot="1" x14ac:dyDescent="0.3">
      <c r="B323" s="184" t="s">
        <v>150</v>
      </c>
      <c r="C323" s="185"/>
      <c r="D323" s="185"/>
      <c r="E323" s="185"/>
      <c r="F323" s="185"/>
      <c r="G323" s="185"/>
      <c r="H323" s="185"/>
      <c r="I323" s="185"/>
      <c r="J323" s="185"/>
      <c r="K323" s="186"/>
      <c r="L323" s="46" t="s">
        <v>27</v>
      </c>
      <c r="M323" s="13"/>
      <c r="N323" s="13"/>
      <c r="O323" s="13"/>
      <c r="P323" s="13"/>
    </row>
    <row r="324" spans="2:19" ht="24" customHeight="1" x14ac:dyDescent="0.25">
      <c r="B324" s="37" t="s">
        <v>151</v>
      </c>
      <c r="C324" s="38"/>
      <c r="D324" s="38"/>
      <c r="E324" s="38"/>
      <c r="F324" s="38"/>
      <c r="G324" s="38"/>
      <c r="H324" s="38"/>
      <c r="I324" s="38"/>
      <c r="J324" s="38"/>
      <c r="K324" s="39"/>
    </row>
    <row r="325" spans="2:19" ht="24" customHeight="1" x14ac:dyDescent="0.25">
      <c r="B325" s="31"/>
      <c r="C325" s="30" t="s">
        <v>45</v>
      </c>
      <c r="E325" s="30"/>
      <c r="F325" s="30"/>
      <c r="G325" s="30"/>
      <c r="H325" s="30"/>
      <c r="I325" s="30"/>
      <c r="J325" s="30"/>
      <c r="K325" s="32"/>
    </row>
    <row r="326" spans="2:19" ht="24" customHeight="1" thickBot="1" x14ac:dyDescent="0.3">
      <c r="B326" s="31"/>
      <c r="C326" s="30" t="s">
        <v>67</v>
      </c>
      <c r="D326" s="30"/>
      <c r="E326" s="30"/>
      <c r="F326" s="30"/>
      <c r="G326" s="30"/>
      <c r="H326" s="30"/>
      <c r="I326" s="30"/>
      <c r="J326" s="30"/>
      <c r="K326" s="32"/>
    </row>
    <row r="327" spans="2:19" ht="24" customHeight="1" thickBot="1" x14ac:dyDescent="0.3">
      <c r="B327" s="31"/>
      <c r="C327" s="76"/>
      <c r="D327" s="77"/>
      <c r="E327" s="77"/>
      <c r="F327" s="77"/>
      <c r="G327" s="78"/>
      <c r="H327" s="30"/>
      <c r="I327" s="30"/>
      <c r="J327" s="30"/>
      <c r="K327" s="32"/>
    </row>
    <row r="328" spans="2:19" ht="24" customHeight="1" x14ac:dyDescent="0.25">
      <c r="B328" s="31"/>
      <c r="C328" s="30" t="s">
        <v>50</v>
      </c>
      <c r="E328" s="30"/>
      <c r="F328" s="30"/>
      <c r="G328" s="30"/>
      <c r="H328" s="30"/>
      <c r="I328" s="30"/>
      <c r="J328" s="30"/>
      <c r="K328" s="32"/>
    </row>
    <row r="329" spans="2:19" ht="24" customHeight="1" x14ac:dyDescent="0.25">
      <c r="B329" s="31"/>
      <c r="C329" s="30"/>
      <c r="D329" s="30"/>
      <c r="E329" s="30"/>
      <c r="F329" s="30"/>
      <c r="G329" s="30"/>
      <c r="H329" s="30"/>
      <c r="I329" s="30"/>
      <c r="J329" s="30"/>
      <c r="K329" s="32"/>
    </row>
    <row r="330" spans="2:19" ht="24" customHeight="1" x14ac:dyDescent="0.25">
      <c r="B330" s="31" t="s">
        <v>152</v>
      </c>
      <c r="C330" s="30"/>
      <c r="D330" s="30"/>
      <c r="E330" s="30"/>
      <c r="F330" s="30"/>
      <c r="G330" s="30"/>
      <c r="H330" s="30"/>
      <c r="I330" s="30"/>
      <c r="J330" s="30"/>
      <c r="K330" s="32"/>
    </row>
    <row r="331" spans="2:19" ht="24" customHeight="1" x14ac:dyDescent="0.25">
      <c r="B331" s="31"/>
      <c r="C331" s="30" t="s">
        <v>153</v>
      </c>
      <c r="D331" s="30"/>
      <c r="E331" s="30"/>
      <c r="F331" s="30"/>
      <c r="G331" s="30"/>
      <c r="H331" s="30"/>
      <c r="I331" s="30"/>
      <c r="J331" s="30"/>
      <c r="K331" s="32"/>
      <c r="N331" t="b">
        <v>0</v>
      </c>
      <c r="Q331" s="70">
        <f t="shared" ref="Q331:Q340" si="11">IF(N331=TRUE,0.35%,0)</f>
        <v>0</v>
      </c>
    </row>
    <row r="332" spans="2:19" ht="24" customHeight="1" x14ac:dyDescent="0.25">
      <c r="B332" s="31"/>
      <c r="C332" s="30" t="s">
        <v>154</v>
      </c>
      <c r="D332" s="30"/>
      <c r="E332" s="30"/>
      <c r="F332" s="30"/>
      <c r="G332" s="30"/>
      <c r="H332" s="30"/>
      <c r="I332" s="30"/>
      <c r="J332" s="30"/>
      <c r="K332" s="32"/>
      <c r="N332" t="b">
        <v>0</v>
      </c>
      <c r="Q332" s="70">
        <f t="shared" si="11"/>
        <v>0</v>
      </c>
    </row>
    <row r="333" spans="2:19" ht="24" customHeight="1" x14ac:dyDescent="0.25">
      <c r="B333" s="31"/>
      <c r="C333" s="30" t="s">
        <v>155</v>
      </c>
      <c r="D333" s="30"/>
      <c r="E333" s="30"/>
      <c r="F333" s="30"/>
      <c r="G333" s="30"/>
      <c r="H333" s="30"/>
      <c r="I333" s="30"/>
      <c r="J333" s="30"/>
      <c r="K333" s="32"/>
      <c r="N333" t="b">
        <v>0</v>
      </c>
      <c r="Q333" s="70">
        <f t="shared" si="11"/>
        <v>0</v>
      </c>
    </row>
    <row r="334" spans="2:19" ht="24" customHeight="1" x14ac:dyDescent="0.25">
      <c r="B334" s="31"/>
      <c r="C334" s="30" t="s">
        <v>156</v>
      </c>
      <c r="D334" s="30"/>
      <c r="E334" s="30"/>
      <c r="F334" s="30"/>
      <c r="G334" s="30"/>
      <c r="H334" s="30"/>
      <c r="I334" s="30"/>
      <c r="J334" s="30"/>
      <c r="K334" s="32"/>
      <c r="N334" t="b">
        <v>0</v>
      </c>
      <c r="Q334" s="70">
        <f t="shared" si="11"/>
        <v>0</v>
      </c>
    </row>
    <row r="335" spans="2:19" ht="24" customHeight="1" x14ac:dyDescent="0.25">
      <c r="B335" s="31"/>
      <c r="C335" s="30" t="s">
        <v>157</v>
      </c>
      <c r="D335" s="30"/>
      <c r="E335" s="30"/>
      <c r="F335" s="30"/>
      <c r="G335" s="30"/>
      <c r="H335" s="30"/>
      <c r="I335" s="30"/>
      <c r="J335" s="30"/>
      <c r="K335" s="32"/>
      <c r="N335" t="b">
        <v>0</v>
      </c>
      <c r="Q335" s="70">
        <f t="shared" si="11"/>
        <v>0</v>
      </c>
    </row>
    <row r="336" spans="2:19" ht="24" customHeight="1" x14ac:dyDescent="0.25">
      <c r="B336" s="31"/>
      <c r="C336" s="30" t="s">
        <v>158</v>
      </c>
      <c r="D336" s="30"/>
      <c r="E336" s="30"/>
      <c r="F336" s="30"/>
      <c r="G336" s="30"/>
      <c r="H336" s="30"/>
      <c r="I336" s="30"/>
      <c r="J336" s="30"/>
      <c r="K336" s="32"/>
      <c r="N336" t="b">
        <v>0</v>
      </c>
      <c r="Q336" s="70">
        <f t="shared" si="11"/>
        <v>0</v>
      </c>
    </row>
    <row r="337" spans="2:19" ht="24" customHeight="1" x14ac:dyDescent="0.25">
      <c r="B337" s="31"/>
      <c r="C337" s="30" t="s">
        <v>159</v>
      </c>
      <c r="D337" s="30"/>
      <c r="E337" s="30"/>
      <c r="F337" s="30"/>
      <c r="G337" s="30"/>
      <c r="H337" s="30"/>
      <c r="I337" s="30"/>
      <c r="J337" s="30"/>
      <c r="K337" s="32"/>
      <c r="N337" t="b">
        <v>0</v>
      </c>
      <c r="Q337" s="70">
        <f t="shared" si="11"/>
        <v>0</v>
      </c>
    </row>
    <row r="338" spans="2:19" ht="24" customHeight="1" x14ac:dyDescent="0.25">
      <c r="B338" s="31"/>
      <c r="C338" s="30" t="s">
        <v>160</v>
      </c>
      <c r="D338" s="30"/>
      <c r="E338" s="30"/>
      <c r="F338" s="30"/>
      <c r="G338" s="30"/>
      <c r="H338" s="30"/>
      <c r="I338" s="30"/>
      <c r="J338" s="30"/>
      <c r="K338" s="32"/>
      <c r="N338" t="b">
        <v>0</v>
      </c>
      <c r="Q338" s="70">
        <f t="shared" si="11"/>
        <v>0</v>
      </c>
    </row>
    <row r="339" spans="2:19" ht="24" customHeight="1" x14ac:dyDescent="0.25">
      <c r="B339" s="31"/>
      <c r="C339" s="30" t="s">
        <v>161</v>
      </c>
      <c r="D339" s="30"/>
      <c r="E339" s="30"/>
      <c r="F339" s="30"/>
      <c r="G339" s="30"/>
      <c r="H339" s="30"/>
      <c r="I339" s="30"/>
      <c r="J339" s="30"/>
      <c r="K339" s="32"/>
      <c r="N339" t="b">
        <v>0</v>
      </c>
      <c r="Q339" s="70">
        <f t="shared" si="11"/>
        <v>0</v>
      </c>
    </row>
    <row r="340" spans="2:19" ht="24" customHeight="1" x14ac:dyDescent="0.25">
      <c r="B340" s="31"/>
      <c r="C340" s="30" t="s">
        <v>162</v>
      </c>
      <c r="D340" s="30"/>
      <c r="E340" s="30"/>
      <c r="F340" s="30"/>
      <c r="G340" s="30"/>
      <c r="H340" s="30"/>
      <c r="I340" s="30"/>
      <c r="J340" s="30"/>
      <c r="K340" s="32"/>
      <c r="N340" t="b">
        <v>0</v>
      </c>
      <c r="Q340" s="70">
        <f t="shared" si="11"/>
        <v>0</v>
      </c>
    </row>
    <row r="341" spans="2:19" ht="24" customHeight="1" x14ac:dyDescent="0.25">
      <c r="B341" s="31"/>
      <c r="C341" s="30"/>
      <c r="D341" s="30"/>
      <c r="E341" s="30"/>
      <c r="F341" s="30"/>
      <c r="G341" s="30"/>
      <c r="H341" s="30"/>
      <c r="I341" s="30"/>
      <c r="J341" s="30"/>
      <c r="K341" s="32"/>
    </row>
    <row r="342" spans="2:19" ht="24" customHeight="1" x14ac:dyDescent="0.25">
      <c r="B342" s="31" t="s">
        <v>163</v>
      </c>
      <c r="C342" s="30"/>
      <c r="D342" s="30"/>
      <c r="E342" s="30"/>
      <c r="F342" s="30"/>
      <c r="G342" s="30"/>
      <c r="H342" s="30"/>
      <c r="I342" s="30"/>
      <c r="J342" s="30"/>
      <c r="K342" s="32"/>
    </row>
    <row r="343" spans="2:19" ht="24" customHeight="1" x14ac:dyDescent="0.25">
      <c r="B343" s="31"/>
      <c r="C343" s="30" t="s">
        <v>45</v>
      </c>
      <c r="E343" s="30"/>
      <c r="F343" s="30"/>
      <c r="G343" s="30"/>
      <c r="H343" s="30"/>
      <c r="I343" s="30"/>
      <c r="J343" s="30"/>
      <c r="K343" s="32"/>
      <c r="N343" t="b">
        <v>0</v>
      </c>
      <c r="Q343" s="70">
        <f>IF(N343=TRUE,2.33%,0)</f>
        <v>0</v>
      </c>
    </row>
    <row r="344" spans="2:19" ht="24" customHeight="1" thickBot="1" x14ac:dyDescent="0.3">
      <c r="B344" s="31"/>
      <c r="C344" s="30" t="s">
        <v>67</v>
      </c>
      <c r="D344" s="30"/>
      <c r="E344" s="30"/>
      <c r="F344" s="30"/>
      <c r="G344" s="30"/>
      <c r="H344" s="30"/>
      <c r="I344" s="30"/>
      <c r="J344" s="30"/>
      <c r="K344" s="32"/>
    </row>
    <row r="345" spans="2:19" ht="24" customHeight="1" thickBot="1" x14ac:dyDescent="0.3">
      <c r="B345" s="31"/>
      <c r="C345" s="76"/>
      <c r="D345" s="77"/>
      <c r="E345" s="77"/>
      <c r="F345" s="77"/>
      <c r="G345" s="78"/>
      <c r="H345" s="30"/>
      <c r="I345" s="30"/>
      <c r="J345" s="30"/>
      <c r="K345" s="32"/>
    </row>
    <row r="346" spans="2:19" ht="24" customHeight="1" x14ac:dyDescent="0.25">
      <c r="B346" s="31"/>
      <c r="C346" s="30" t="s">
        <v>182</v>
      </c>
      <c r="E346" s="30"/>
      <c r="F346" s="30"/>
      <c r="G346" s="30"/>
      <c r="H346" s="30"/>
      <c r="I346" s="30"/>
      <c r="J346" s="30"/>
      <c r="K346" s="32"/>
      <c r="N346" t="b">
        <v>0</v>
      </c>
      <c r="Q346" s="70">
        <f>IF(N346=TRUE,1.17%,0)</f>
        <v>0</v>
      </c>
    </row>
    <row r="347" spans="2:19" ht="24" customHeight="1" thickBot="1" x14ac:dyDescent="0.3">
      <c r="B347" s="31"/>
      <c r="C347" s="30" t="s">
        <v>67</v>
      </c>
      <c r="D347" s="30"/>
      <c r="E347" s="30"/>
      <c r="F347" s="30"/>
      <c r="G347" s="30"/>
      <c r="H347" s="30"/>
      <c r="I347" s="30"/>
      <c r="J347" s="30"/>
      <c r="K347" s="32"/>
    </row>
    <row r="348" spans="2:19" ht="24" customHeight="1" thickBot="1" x14ac:dyDescent="0.3">
      <c r="B348" s="31"/>
      <c r="C348" s="76"/>
      <c r="D348" s="77"/>
      <c r="E348" s="77"/>
      <c r="F348" s="77"/>
      <c r="G348" s="78"/>
      <c r="H348" s="30"/>
      <c r="I348" s="30"/>
      <c r="J348" s="30"/>
      <c r="K348" s="32"/>
    </row>
    <row r="349" spans="2:19" ht="24" customHeight="1" x14ac:dyDescent="0.25">
      <c r="B349" s="31"/>
      <c r="C349" s="30" t="s">
        <v>50</v>
      </c>
      <c r="E349" s="30"/>
      <c r="F349" s="30"/>
      <c r="G349" s="30"/>
      <c r="H349" s="30"/>
      <c r="I349" s="30"/>
      <c r="J349" s="30"/>
      <c r="K349" s="32"/>
    </row>
    <row r="350" spans="2:19" ht="24" customHeight="1" x14ac:dyDescent="0.25">
      <c r="B350" s="31"/>
      <c r="C350" s="30"/>
      <c r="D350" s="30"/>
      <c r="E350" s="30"/>
      <c r="F350" s="30"/>
      <c r="G350" s="30"/>
      <c r="H350" s="30"/>
      <c r="I350" s="30"/>
      <c r="J350" s="30"/>
      <c r="K350" s="32"/>
    </row>
    <row r="351" spans="2:19" ht="24" customHeight="1" x14ac:dyDescent="0.25">
      <c r="B351" s="31"/>
      <c r="C351" s="30"/>
      <c r="D351" s="30"/>
      <c r="E351" s="30"/>
      <c r="F351" s="30"/>
      <c r="G351" s="30"/>
      <c r="H351" s="30"/>
      <c r="I351" s="30"/>
      <c r="J351" s="30"/>
      <c r="K351" s="32"/>
      <c r="S351" s="73">
        <f>SUM(Q325:Q351)</f>
        <v>0</v>
      </c>
    </row>
    <row r="352" spans="2:19" ht="24" customHeight="1" x14ac:dyDescent="0.25">
      <c r="B352" s="31"/>
      <c r="C352" s="30"/>
      <c r="D352" s="30"/>
      <c r="E352" s="30"/>
      <c r="F352" s="30"/>
      <c r="G352" s="30"/>
      <c r="H352" s="30"/>
      <c r="I352" s="30"/>
      <c r="J352" s="30"/>
      <c r="K352" s="32"/>
    </row>
    <row r="353" spans="2:12" ht="24" customHeight="1" x14ac:dyDescent="0.25">
      <c r="B353" s="31"/>
      <c r="C353" s="30"/>
      <c r="D353" s="30"/>
      <c r="E353" s="30"/>
      <c r="F353" s="30"/>
      <c r="G353" s="30"/>
      <c r="H353" s="30"/>
      <c r="I353" s="30"/>
      <c r="J353" s="30"/>
      <c r="K353" s="32"/>
    </row>
    <row r="354" spans="2:12" ht="24" customHeight="1" x14ac:dyDescent="0.25">
      <c r="B354" s="31"/>
      <c r="C354" s="30"/>
      <c r="D354" s="30"/>
      <c r="E354" s="30"/>
      <c r="F354" s="30"/>
      <c r="G354" s="30"/>
      <c r="H354" s="30"/>
      <c r="I354" s="30"/>
      <c r="J354" s="30"/>
      <c r="K354" s="32"/>
    </row>
    <row r="355" spans="2:12" ht="24" customHeight="1" x14ac:dyDescent="0.25">
      <c r="B355" s="31"/>
      <c r="C355" s="30"/>
      <c r="D355" s="30"/>
      <c r="E355" s="30"/>
      <c r="F355" s="30"/>
      <c r="G355" s="30"/>
      <c r="H355" s="30"/>
      <c r="I355" s="30"/>
      <c r="J355" s="30"/>
      <c r="K355" s="32"/>
    </row>
    <row r="356" spans="2:12" ht="24" customHeight="1" x14ac:dyDescent="0.25">
      <c r="B356" s="31"/>
      <c r="C356" s="30"/>
      <c r="D356" s="30"/>
      <c r="E356" s="30"/>
      <c r="F356" s="30"/>
      <c r="G356" s="30"/>
      <c r="H356" s="30"/>
      <c r="I356" s="30"/>
      <c r="J356" s="30"/>
      <c r="K356" s="32"/>
    </row>
    <row r="357" spans="2:12" ht="24" customHeight="1" x14ac:dyDescent="0.25">
      <c r="B357" s="31"/>
      <c r="C357" s="30"/>
      <c r="D357" s="30"/>
      <c r="E357" s="30"/>
      <c r="F357" s="30"/>
      <c r="G357" s="30"/>
      <c r="H357" s="30"/>
      <c r="I357" s="30"/>
      <c r="J357" s="30"/>
      <c r="K357" s="32"/>
    </row>
    <row r="358" spans="2:12" ht="24" customHeight="1" x14ac:dyDescent="0.25">
      <c r="B358" s="31"/>
      <c r="C358" s="30"/>
      <c r="D358" s="30"/>
      <c r="E358" s="30"/>
      <c r="F358" s="30"/>
      <c r="G358" s="30"/>
      <c r="H358" s="30"/>
      <c r="I358" s="30"/>
      <c r="J358" s="30"/>
      <c r="K358" s="32"/>
    </row>
    <row r="359" spans="2:12" ht="24" customHeight="1" x14ac:dyDescent="0.25">
      <c r="B359" s="31"/>
      <c r="C359" s="30"/>
      <c r="D359" s="30"/>
      <c r="E359" s="30"/>
      <c r="F359" s="30"/>
      <c r="G359" s="30"/>
      <c r="H359" s="30"/>
      <c r="I359" s="30"/>
      <c r="J359" s="30"/>
      <c r="K359" s="32"/>
    </row>
    <row r="360" spans="2:12" ht="24" customHeight="1" x14ac:dyDescent="0.25">
      <c r="B360" s="31"/>
      <c r="C360" s="30"/>
      <c r="D360" s="30"/>
      <c r="E360" s="30"/>
      <c r="F360" s="30"/>
      <c r="G360" s="30"/>
      <c r="H360" s="30"/>
      <c r="I360" s="30"/>
      <c r="J360" s="30"/>
      <c r="K360" s="32"/>
    </row>
    <row r="361" spans="2:12" ht="24" customHeight="1" x14ac:dyDescent="0.25">
      <c r="B361" s="31"/>
      <c r="C361" s="30"/>
      <c r="D361" s="30"/>
      <c r="E361" s="30"/>
      <c r="F361" s="30"/>
      <c r="G361" s="30"/>
      <c r="H361" s="30"/>
      <c r="I361" s="30"/>
      <c r="J361" s="30"/>
      <c r="K361" s="32"/>
    </row>
    <row r="362" spans="2:12" ht="24" customHeight="1" x14ac:dyDescent="0.25">
      <c r="B362" s="31"/>
      <c r="C362" s="30"/>
      <c r="D362" s="30"/>
      <c r="E362" s="30"/>
      <c r="F362" s="30"/>
      <c r="G362" s="30"/>
      <c r="H362" s="30"/>
      <c r="I362" s="30"/>
      <c r="J362" s="30"/>
      <c r="K362" s="32"/>
    </row>
    <row r="363" spans="2:12" ht="24" customHeight="1" x14ac:dyDescent="0.25">
      <c r="B363" s="31"/>
      <c r="C363" s="30"/>
      <c r="D363" s="30"/>
      <c r="E363" s="30"/>
      <c r="F363" s="30"/>
      <c r="G363" s="30"/>
      <c r="H363" s="30"/>
      <c r="I363" s="30"/>
      <c r="J363" s="30"/>
      <c r="K363" s="32"/>
    </row>
    <row r="364" spans="2:12" ht="24" customHeight="1" x14ac:dyDescent="0.25">
      <c r="B364" s="31"/>
      <c r="C364" s="30"/>
      <c r="D364" s="30"/>
      <c r="E364" s="30"/>
      <c r="F364" s="30"/>
      <c r="G364" s="30"/>
      <c r="H364" s="30"/>
      <c r="I364" s="30"/>
      <c r="J364" s="30"/>
      <c r="K364" s="32"/>
    </row>
    <row r="365" spans="2:12" ht="24" customHeight="1" x14ac:dyDescent="0.25">
      <c r="B365" s="31"/>
      <c r="C365" s="30"/>
      <c r="D365" s="30"/>
      <c r="E365" s="30"/>
      <c r="F365" s="30"/>
      <c r="G365" s="30"/>
      <c r="H365" s="30"/>
      <c r="I365" s="30"/>
      <c r="J365" s="30"/>
      <c r="K365" s="32"/>
    </row>
    <row r="366" spans="2:12" ht="24" customHeight="1" thickBot="1" x14ac:dyDescent="0.3">
      <c r="B366" s="31"/>
      <c r="C366" s="30"/>
      <c r="D366" s="30"/>
      <c r="E366" s="30"/>
      <c r="F366" s="30"/>
      <c r="G366" s="30"/>
      <c r="H366" s="30"/>
      <c r="I366" s="30"/>
      <c r="J366" s="30"/>
      <c r="K366" s="32"/>
    </row>
    <row r="367" spans="2:12" ht="24" customHeight="1" thickBot="1" x14ac:dyDescent="0.3">
      <c r="B367" s="199" t="s">
        <v>164</v>
      </c>
      <c r="C367" s="200"/>
      <c r="D367" s="200"/>
      <c r="E367" s="200"/>
      <c r="F367" s="200"/>
      <c r="G367" s="200"/>
      <c r="H367" s="200"/>
      <c r="I367" s="200"/>
      <c r="J367" s="200"/>
      <c r="K367" s="201"/>
      <c r="L367" s="12" t="s">
        <v>27</v>
      </c>
    </row>
    <row r="368" spans="2:12" ht="35.450000000000003" customHeight="1" x14ac:dyDescent="0.25">
      <c r="B368" s="101" t="s">
        <v>165</v>
      </c>
      <c r="C368" s="102"/>
      <c r="D368" s="102"/>
      <c r="E368" s="102"/>
      <c r="F368" s="102"/>
      <c r="G368" s="102"/>
      <c r="H368" s="102"/>
      <c r="I368" s="102"/>
      <c r="J368" s="102"/>
      <c r="K368" s="102"/>
    </row>
    <row r="369" spans="2:17" ht="24" customHeight="1" x14ac:dyDescent="0.25">
      <c r="B369" s="31"/>
      <c r="C369" s="30" t="s">
        <v>45</v>
      </c>
      <c r="D369" s="30"/>
      <c r="E369" s="30"/>
      <c r="F369" s="30"/>
      <c r="G369" s="30"/>
      <c r="H369" s="30"/>
      <c r="I369" s="30"/>
      <c r="J369" s="30"/>
      <c r="K369" s="30"/>
    </row>
    <row r="370" spans="2:17" ht="24" customHeight="1" thickBot="1" x14ac:dyDescent="0.3">
      <c r="B370" s="31"/>
      <c r="C370" s="30" t="s">
        <v>67</v>
      </c>
      <c r="D370" s="30"/>
      <c r="E370" s="30"/>
      <c r="F370" s="30"/>
      <c r="G370" s="30"/>
      <c r="H370" s="30"/>
      <c r="I370" s="30"/>
      <c r="J370" s="30"/>
      <c r="K370" s="30"/>
    </row>
    <row r="371" spans="2:17" ht="24" customHeight="1" thickBot="1" x14ac:dyDescent="0.3">
      <c r="B371" s="31"/>
      <c r="C371" s="76"/>
      <c r="D371" s="77"/>
      <c r="E371" s="77"/>
      <c r="F371" s="77"/>
      <c r="G371" s="78"/>
      <c r="H371" s="30"/>
      <c r="I371" s="30"/>
      <c r="J371" s="30"/>
      <c r="K371" s="30"/>
    </row>
    <row r="372" spans="2:17" ht="24" customHeight="1" x14ac:dyDescent="0.25">
      <c r="B372" s="31"/>
      <c r="C372" s="30" t="s">
        <v>50</v>
      </c>
      <c r="D372" s="30"/>
      <c r="E372" s="30"/>
      <c r="F372" s="30"/>
      <c r="G372" s="30"/>
      <c r="H372" s="30"/>
      <c r="I372" s="30"/>
      <c r="J372" s="30"/>
      <c r="K372" s="30"/>
    </row>
    <row r="373" spans="2:17" ht="24" customHeight="1" x14ac:dyDescent="0.25">
      <c r="B373" s="31"/>
      <c r="C373" s="30"/>
      <c r="D373" s="30"/>
      <c r="E373" s="30"/>
      <c r="F373" s="30"/>
      <c r="G373" s="30"/>
      <c r="H373" s="30"/>
      <c r="I373" s="30"/>
      <c r="J373" s="30"/>
      <c r="K373" s="30"/>
    </row>
    <row r="374" spans="2:17" ht="24" customHeight="1" x14ac:dyDescent="0.25">
      <c r="B374" s="31" t="s">
        <v>166</v>
      </c>
      <c r="C374" s="30"/>
      <c r="D374" s="30"/>
      <c r="E374" s="30"/>
      <c r="F374" s="30"/>
      <c r="G374" s="30"/>
      <c r="H374" s="30"/>
      <c r="I374" s="30"/>
      <c r="J374" s="30"/>
      <c r="K374" s="30"/>
    </row>
    <row r="375" spans="2:17" ht="24" customHeight="1" x14ac:dyDescent="0.25">
      <c r="B375" s="31"/>
      <c r="C375" s="30" t="s">
        <v>219</v>
      </c>
      <c r="D375" s="30"/>
      <c r="E375" s="30"/>
      <c r="F375" s="30"/>
      <c r="G375" s="30"/>
      <c r="H375" s="30"/>
      <c r="I375" s="30"/>
      <c r="J375" s="30"/>
      <c r="K375" s="30"/>
      <c r="N375" t="b">
        <v>0</v>
      </c>
      <c r="Q375" s="70">
        <f>IF(N375=TRUE,0.25%,0)</f>
        <v>0</v>
      </c>
    </row>
    <row r="376" spans="2:17" ht="24" customHeight="1" x14ac:dyDescent="0.25">
      <c r="B376" s="31"/>
      <c r="C376" s="30" t="s">
        <v>167</v>
      </c>
      <c r="D376" s="30"/>
      <c r="E376" s="30"/>
      <c r="F376" s="30"/>
      <c r="G376" s="30"/>
      <c r="H376" s="30"/>
      <c r="I376" s="30"/>
      <c r="J376" s="30"/>
      <c r="K376" s="30"/>
      <c r="N376" t="b">
        <v>0</v>
      </c>
      <c r="Q376" s="70">
        <f t="shared" ref="Q376:Q388" si="12">IF(N376=TRUE,0.25%,0)</f>
        <v>0</v>
      </c>
    </row>
    <row r="377" spans="2:17" ht="24" customHeight="1" x14ac:dyDescent="0.25">
      <c r="B377" s="31"/>
      <c r="C377" s="30" t="s">
        <v>168</v>
      </c>
      <c r="D377" s="30"/>
      <c r="E377" s="30"/>
      <c r="F377" s="30"/>
      <c r="G377" s="30"/>
      <c r="H377" s="30"/>
      <c r="I377" s="30"/>
      <c r="J377" s="30"/>
      <c r="K377" s="30"/>
      <c r="N377" t="b">
        <v>0</v>
      </c>
      <c r="Q377" s="70">
        <f t="shared" si="12"/>
        <v>0</v>
      </c>
    </row>
    <row r="378" spans="2:17" ht="24" customHeight="1" x14ac:dyDescent="0.25">
      <c r="B378" s="31"/>
      <c r="C378" s="30" t="s">
        <v>169</v>
      </c>
      <c r="D378" s="30"/>
      <c r="E378" s="30"/>
      <c r="F378" s="30"/>
      <c r="G378" s="30"/>
      <c r="H378" s="30"/>
      <c r="I378" s="30"/>
      <c r="J378" s="30"/>
      <c r="K378" s="30"/>
      <c r="N378" t="b">
        <v>0</v>
      </c>
      <c r="Q378" s="70">
        <f t="shared" si="12"/>
        <v>0</v>
      </c>
    </row>
    <row r="379" spans="2:17" ht="24" customHeight="1" x14ac:dyDescent="0.25">
      <c r="B379" s="31"/>
      <c r="C379" s="30" t="s">
        <v>170</v>
      </c>
      <c r="D379" s="30"/>
      <c r="E379" s="30"/>
      <c r="F379" s="30"/>
      <c r="G379" s="30"/>
      <c r="H379" s="30"/>
      <c r="I379" s="30"/>
      <c r="J379" s="30"/>
      <c r="K379" s="30"/>
      <c r="N379" t="b">
        <v>0</v>
      </c>
      <c r="Q379" s="70">
        <f t="shared" si="12"/>
        <v>0</v>
      </c>
    </row>
    <row r="380" spans="2:17" ht="24" customHeight="1" x14ac:dyDescent="0.25">
      <c r="B380" s="31"/>
      <c r="C380" s="30" t="s">
        <v>171</v>
      </c>
      <c r="D380" s="30"/>
      <c r="E380" s="30"/>
      <c r="F380" s="30"/>
      <c r="G380" s="30"/>
      <c r="H380" s="30"/>
      <c r="I380" s="30"/>
      <c r="J380" s="30"/>
      <c r="K380" s="30"/>
      <c r="N380" t="b">
        <v>0</v>
      </c>
      <c r="Q380" s="70">
        <f t="shared" si="12"/>
        <v>0</v>
      </c>
    </row>
    <row r="381" spans="2:17" ht="24" customHeight="1" x14ac:dyDescent="0.25">
      <c r="B381" s="31"/>
      <c r="C381" s="30" t="s">
        <v>172</v>
      </c>
      <c r="D381" s="30"/>
      <c r="E381" s="30"/>
      <c r="F381" s="30"/>
      <c r="G381" s="30"/>
      <c r="H381" s="30"/>
      <c r="I381" s="30"/>
      <c r="J381" s="30"/>
      <c r="K381" s="30"/>
      <c r="N381" t="b">
        <v>0</v>
      </c>
      <c r="Q381" s="70">
        <f t="shared" si="12"/>
        <v>0</v>
      </c>
    </row>
    <row r="382" spans="2:17" ht="24" customHeight="1" x14ac:dyDescent="0.25">
      <c r="B382" s="31"/>
      <c r="C382" s="30" t="s">
        <v>173</v>
      </c>
      <c r="D382" s="30"/>
      <c r="E382" s="30"/>
      <c r="F382" s="30"/>
      <c r="G382" s="30"/>
      <c r="H382" s="30"/>
      <c r="I382" s="30"/>
      <c r="J382" s="30"/>
      <c r="K382" s="30"/>
      <c r="N382" t="b">
        <v>0</v>
      </c>
      <c r="Q382" s="70">
        <f t="shared" si="12"/>
        <v>0</v>
      </c>
    </row>
    <row r="383" spans="2:17" ht="24" customHeight="1" x14ac:dyDescent="0.25">
      <c r="B383" s="31"/>
      <c r="C383" s="30" t="s">
        <v>174</v>
      </c>
      <c r="D383" s="30"/>
      <c r="E383" s="30"/>
      <c r="F383" s="30"/>
      <c r="G383" s="30"/>
      <c r="H383" s="30"/>
      <c r="I383" s="30"/>
      <c r="J383" s="30"/>
      <c r="K383" s="30"/>
      <c r="N383" t="b">
        <v>0</v>
      </c>
      <c r="Q383" s="70">
        <f t="shared" si="12"/>
        <v>0</v>
      </c>
    </row>
    <row r="384" spans="2:17" ht="24" customHeight="1" x14ac:dyDescent="0.25">
      <c r="B384" s="31"/>
      <c r="C384" s="30" t="s">
        <v>175</v>
      </c>
      <c r="D384" s="30"/>
      <c r="E384" s="30"/>
      <c r="F384" s="30"/>
      <c r="G384" s="30"/>
      <c r="H384" s="30"/>
      <c r="I384" s="30"/>
      <c r="J384" s="30"/>
      <c r="K384" s="30"/>
      <c r="N384" t="b">
        <v>0</v>
      </c>
      <c r="Q384" s="70">
        <f t="shared" si="12"/>
        <v>0</v>
      </c>
    </row>
    <row r="385" spans="2:19" ht="24" customHeight="1" x14ac:dyDescent="0.25">
      <c r="B385" s="31"/>
      <c r="C385" s="30" t="s">
        <v>176</v>
      </c>
      <c r="D385" s="30"/>
      <c r="E385" s="30"/>
      <c r="F385" s="30"/>
      <c r="G385" s="30"/>
      <c r="H385" s="30"/>
      <c r="I385" s="30"/>
      <c r="J385" s="30"/>
      <c r="K385" s="30"/>
      <c r="N385" t="b">
        <v>0</v>
      </c>
      <c r="Q385" s="70">
        <f t="shared" si="12"/>
        <v>0</v>
      </c>
    </row>
    <row r="386" spans="2:19" ht="24" customHeight="1" x14ac:dyDescent="0.25">
      <c r="B386" s="31"/>
      <c r="C386" s="30" t="s">
        <v>177</v>
      </c>
      <c r="D386" s="30"/>
      <c r="E386" s="30"/>
      <c r="F386" s="30"/>
      <c r="G386" s="30"/>
      <c r="H386" s="30"/>
      <c r="I386" s="30"/>
      <c r="J386" s="30"/>
      <c r="K386" s="30"/>
      <c r="N386" t="b">
        <v>0</v>
      </c>
      <c r="Q386" s="70">
        <f t="shared" si="12"/>
        <v>0</v>
      </c>
    </row>
    <row r="387" spans="2:19" ht="24" customHeight="1" x14ac:dyDescent="0.25">
      <c r="B387" s="31"/>
      <c r="C387" s="30" t="s">
        <v>178</v>
      </c>
      <c r="D387" s="30"/>
      <c r="E387" s="30"/>
      <c r="F387" s="30"/>
      <c r="G387" s="30"/>
      <c r="H387" s="30"/>
      <c r="I387" s="30"/>
      <c r="J387" s="30"/>
      <c r="K387" s="30"/>
      <c r="N387" t="b">
        <v>0</v>
      </c>
      <c r="Q387" s="70">
        <f t="shared" si="12"/>
        <v>0</v>
      </c>
    </row>
    <row r="388" spans="2:19" ht="24" customHeight="1" x14ac:dyDescent="0.25">
      <c r="B388" s="31"/>
      <c r="C388" s="30" t="s">
        <v>179</v>
      </c>
      <c r="D388" s="30"/>
      <c r="E388" s="30"/>
      <c r="F388" s="30"/>
      <c r="G388" s="30"/>
      <c r="H388" s="30"/>
      <c r="I388" s="30"/>
      <c r="J388" s="30"/>
      <c r="K388" s="30"/>
      <c r="N388" t="b">
        <v>0</v>
      </c>
      <c r="Q388" s="70">
        <f t="shared" si="12"/>
        <v>0</v>
      </c>
    </row>
    <row r="389" spans="2:19" ht="24" customHeight="1" thickBot="1" x14ac:dyDescent="0.3">
      <c r="B389" s="31"/>
      <c r="C389" s="30" t="s">
        <v>180</v>
      </c>
      <c r="D389" s="30"/>
      <c r="E389" s="30"/>
      <c r="F389" s="30"/>
      <c r="G389" s="30"/>
      <c r="H389" s="30"/>
      <c r="I389" s="30"/>
      <c r="J389" s="30"/>
      <c r="K389" s="30"/>
    </row>
    <row r="390" spans="2:19" s="61" customFormat="1" ht="24" customHeight="1" thickBot="1" x14ac:dyDescent="0.3">
      <c r="B390" s="31"/>
      <c r="C390" s="76"/>
      <c r="D390" s="77"/>
      <c r="E390" s="77"/>
      <c r="F390" s="77"/>
      <c r="G390" s="78"/>
      <c r="H390" s="30"/>
      <c r="I390" s="30"/>
      <c r="J390" s="30"/>
      <c r="K390" s="30"/>
      <c r="L390" s="54"/>
      <c r="Q390" s="70"/>
      <c r="R390"/>
      <c r="S390" s="71"/>
    </row>
    <row r="391" spans="2:19" s="61" customFormat="1" ht="24" customHeight="1" x14ac:dyDescent="0.25">
      <c r="B391" s="31"/>
      <c r="C391" s="30"/>
      <c r="D391" s="30"/>
      <c r="E391" s="30"/>
      <c r="F391" s="30"/>
      <c r="G391" s="30"/>
      <c r="H391" s="30"/>
      <c r="I391" s="30"/>
      <c r="J391" s="30"/>
      <c r="K391" s="30"/>
      <c r="L391" s="54"/>
      <c r="Q391" s="70"/>
      <c r="R391"/>
      <c r="S391" s="71"/>
    </row>
    <row r="392" spans="2:19" ht="24" customHeight="1" x14ac:dyDescent="0.25">
      <c r="B392" s="31" t="s">
        <v>181</v>
      </c>
      <c r="C392" s="30"/>
      <c r="D392" s="30"/>
      <c r="E392" s="30"/>
      <c r="F392" s="30"/>
      <c r="G392" s="30"/>
      <c r="H392" s="30"/>
      <c r="I392" s="30"/>
      <c r="J392" s="30"/>
      <c r="K392" s="30"/>
    </row>
    <row r="393" spans="2:19" ht="24" customHeight="1" x14ac:dyDescent="0.25">
      <c r="B393" s="31"/>
      <c r="C393" s="30" t="s">
        <v>45</v>
      </c>
      <c r="D393" s="30"/>
      <c r="E393" s="30"/>
      <c r="F393" s="30"/>
      <c r="G393" s="30"/>
      <c r="H393" s="30"/>
      <c r="I393" s="30"/>
      <c r="J393" s="30"/>
      <c r="K393" s="30"/>
      <c r="N393" t="b">
        <v>0</v>
      </c>
      <c r="Q393" s="70">
        <f>IF(N393=TRUE,2.33%,0)</f>
        <v>0</v>
      </c>
    </row>
    <row r="394" spans="2:19" ht="24" customHeight="1" thickBot="1" x14ac:dyDescent="0.3">
      <c r="B394" s="31"/>
      <c r="C394" s="30" t="s">
        <v>67</v>
      </c>
      <c r="D394" s="30"/>
      <c r="E394" s="30"/>
      <c r="F394" s="30"/>
      <c r="G394" s="30"/>
      <c r="H394" s="30"/>
      <c r="I394" s="30"/>
      <c r="J394" s="30"/>
      <c r="K394" s="30"/>
      <c r="Q394" s="70">
        <f>IF(N394=TRUE,2.33%,0)</f>
        <v>0</v>
      </c>
    </row>
    <row r="395" spans="2:19" ht="24" customHeight="1" thickBot="1" x14ac:dyDescent="0.3">
      <c r="B395" s="31"/>
      <c r="C395" s="76"/>
      <c r="D395" s="77"/>
      <c r="E395" s="77"/>
      <c r="F395" s="77"/>
      <c r="G395" s="78"/>
      <c r="H395" s="30"/>
      <c r="I395" s="30"/>
      <c r="J395" s="30"/>
      <c r="K395" s="30"/>
    </row>
    <row r="396" spans="2:19" ht="24" customHeight="1" x14ac:dyDescent="0.25">
      <c r="B396" s="31"/>
      <c r="C396" s="30" t="s">
        <v>182</v>
      </c>
      <c r="D396" s="30"/>
      <c r="E396" s="30"/>
      <c r="F396" s="30"/>
      <c r="G396" s="30"/>
      <c r="H396" s="30"/>
      <c r="I396" s="30"/>
      <c r="J396" s="30"/>
      <c r="K396" s="30"/>
      <c r="N396" t="b">
        <v>0</v>
      </c>
      <c r="Q396" s="70">
        <f>IF(N396=TRUE,1.17%,0)</f>
        <v>0</v>
      </c>
    </row>
    <row r="397" spans="2:19" ht="24" customHeight="1" thickBot="1" x14ac:dyDescent="0.3">
      <c r="B397" s="31"/>
      <c r="C397" s="30" t="s">
        <v>67</v>
      </c>
      <c r="D397" s="30"/>
      <c r="E397" s="30"/>
      <c r="F397" s="30"/>
      <c r="G397" s="30"/>
      <c r="H397" s="30"/>
      <c r="I397" s="30"/>
      <c r="J397" s="30"/>
      <c r="K397" s="30"/>
    </row>
    <row r="398" spans="2:19" ht="24" customHeight="1" thickBot="1" x14ac:dyDescent="0.3">
      <c r="B398" s="31"/>
      <c r="C398" s="76"/>
      <c r="D398" s="77"/>
      <c r="E398" s="77"/>
      <c r="F398" s="77"/>
      <c r="G398" s="78"/>
      <c r="H398" s="30"/>
      <c r="I398" s="30"/>
      <c r="J398" s="30"/>
      <c r="K398" s="30"/>
    </row>
    <row r="399" spans="2:19" ht="24" customHeight="1" thickBot="1" x14ac:dyDescent="0.3">
      <c r="B399" s="41"/>
      <c r="C399" s="34"/>
      <c r="D399" s="34"/>
      <c r="E399" s="34"/>
      <c r="F399" s="34"/>
      <c r="G399" s="34"/>
      <c r="H399" s="34"/>
      <c r="I399" s="34"/>
      <c r="J399" s="34"/>
      <c r="K399" s="34"/>
      <c r="S399" s="73">
        <f>SUM(Q367:Q398)</f>
        <v>0</v>
      </c>
    </row>
    <row r="400" spans="2:19" ht="24" customHeight="1" x14ac:dyDescent="0.25">
      <c r="B400" s="37" t="s">
        <v>183</v>
      </c>
      <c r="C400" s="38"/>
      <c r="D400" s="38"/>
      <c r="E400" s="38"/>
      <c r="F400" s="38"/>
      <c r="G400" s="38"/>
      <c r="H400" s="38"/>
      <c r="I400" s="38"/>
      <c r="J400" s="38"/>
      <c r="K400" s="38"/>
    </row>
    <row r="401" spans="2:17" ht="30.6" customHeight="1" x14ac:dyDescent="0.25">
      <c r="B401" s="31"/>
      <c r="C401" s="177" t="s">
        <v>128</v>
      </c>
      <c r="D401" s="177"/>
      <c r="E401" s="177"/>
      <c r="F401" s="177"/>
      <c r="G401" s="177"/>
      <c r="H401" s="177"/>
      <c r="I401" s="177"/>
      <c r="J401" s="177"/>
      <c r="K401" s="178"/>
      <c r="N401" t="b">
        <v>0</v>
      </c>
      <c r="Q401" s="70">
        <f>IF(N401=TRUE,10%,0)</f>
        <v>0</v>
      </c>
    </row>
    <row r="402" spans="2:17" ht="24" customHeight="1" x14ac:dyDescent="0.25">
      <c r="B402" s="31"/>
      <c r="C402" s="105" t="s">
        <v>129</v>
      </c>
      <c r="D402" s="105"/>
      <c r="E402" s="105"/>
      <c r="F402" s="105"/>
      <c r="G402" s="105"/>
      <c r="H402" s="105"/>
      <c r="I402" s="105"/>
      <c r="J402" s="30"/>
      <c r="K402" s="32"/>
    </row>
    <row r="403" spans="2:17" ht="24" customHeight="1" x14ac:dyDescent="0.25">
      <c r="B403" s="31"/>
      <c r="C403" s="30"/>
      <c r="D403" s="103" t="s">
        <v>130</v>
      </c>
      <c r="E403" s="103"/>
      <c r="F403" s="103"/>
      <c r="G403" s="104"/>
      <c r="H403" s="104"/>
      <c r="I403" s="104"/>
      <c r="J403" s="30"/>
      <c r="K403" s="32"/>
    </row>
    <row r="404" spans="2:17" ht="24" customHeight="1" x14ac:dyDescent="0.25">
      <c r="B404" s="31"/>
      <c r="C404" s="30"/>
      <c r="D404" s="103" t="s">
        <v>131</v>
      </c>
      <c r="E404" s="103"/>
      <c r="F404" s="103"/>
      <c r="G404" s="104"/>
      <c r="H404" s="104"/>
      <c r="I404" s="104"/>
      <c r="J404" s="30"/>
      <c r="K404" s="32"/>
    </row>
    <row r="405" spans="2:17" ht="24" customHeight="1" x14ac:dyDescent="0.25">
      <c r="B405" s="31"/>
      <c r="C405" s="30"/>
      <c r="D405" s="103" t="s">
        <v>132</v>
      </c>
      <c r="E405" s="103"/>
      <c r="F405" s="103"/>
      <c r="G405" s="104"/>
      <c r="H405" s="104"/>
      <c r="I405" s="104"/>
      <c r="J405" s="30"/>
      <c r="K405" s="32"/>
    </row>
    <row r="406" spans="2:17" ht="24" customHeight="1" x14ac:dyDescent="0.25">
      <c r="B406" s="31"/>
      <c r="C406" s="30"/>
      <c r="D406" s="103" t="s">
        <v>133</v>
      </c>
      <c r="E406" s="103"/>
      <c r="F406" s="103"/>
      <c r="G406" s="104"/>
      <c r="H406" s="104"/>
      <c r="I406" s="104"/>
      <c r="J406" s="30"/>
      <c r="K406" s="32"/>
    </row>
    <row r="407" spans="2:17" ht="24" customHeight="1" thickBot="1" x14ac:dyDescent="0.3">
      <c r="B407" s="31"/>
      <c r="C407" s="40" t="s">
        <v>134</v>
      </c>
      <c r="D407" s="30"/>
      <c r="E407" s="30"/>
      <c r="F407" s="30"/>
      <c r="G407" s="30"/>
      <c r="H407" s="36"/>
      <c r="I407" s="36"/>
      <c r="J407" s="36"/>
      <c r="K407" s="32"/>
    </row>
    <row r="408" spans="2:17" ht="24" customHeight="1" thickBot="1" x14ac:dyDescent="0.3">
      <c r="B408" s="31"/>
      <c r="C408" s="76"/>
      <c r="D408" s="77"/>
      <c r="E408" s="77"/>
      <c r="F408" s="77"/>
      <c r="G408" s="78"/>
      <c r="H408" s="30"/>
      <c r="I408" s="30"/>
      <c r="J408" s="30"/>
      <c r="K408" s="32"/>
    </row>
    <row r="409" spans="2:17" ht="24" customHeight="1" x14ac:dyDescent="0.25">
      <c r="B409" s="31"/>
      <c r="C409" s="189" t="s">
        <v>136</v>
      </c>
      <c r="D409" s="189"/>
      <c r="E409" s="189"/>
      <c r="F409" s="189"/>
      <c r="G409" s="189"/>
      <c r="H409" s="189"/>
      <c r="I409" s="189"/>
      <c r="J409" s="189"/>
      <c r="K409" s="32"/>
      <c r="N409" t="b">
        <v>0</v>
      </c>
      <c r="Q409" s="70">
        <f>IF(N409=TRUE,8%,0)</f>
        <v>0</v>
      </c>
    </row>
    <row r="410" spans="2:17" ht="24" customHeight="1" x14ac:dyDescent="0.25">
      <c r="B410" s="31"/>
      <c r="C410" s="105" t="s">
        <v>129</v>
      </c>
      <c r="D410" s="105"/>
      <c r="E410" s="105"/>
      <c r="F410" s="105"/>
      <c r="G410" s="105"/>
      <c r="H410" s="105"/>
      <c r="I410" s="30"/>
      <c r="J410" s="30"/>
      <c r="K410" s="32"/>
    </row>
    <row r="411" spans="2:17" ht="24" customHeight="1" x14ac:dyDescent="0.25">
      <c r="B411" s="31"/>
      <c r="C411" s="30"/>
      <c r="D411" s="103" t="s">
        <v>130</v>
      </c>
      <c r="E411" s="103"/>
      <c r="F411" s="103"/>
      <c r="G411" s="104"/>
      <c r="H411" s="104"/>
      <c r="I411" s="104"/>
      <c r="J411" s="30"/>
      <c r="K411" s="32"/>
    </row>
    <row r="412" spans="2:17" ht="24" customHeight="1" x14ac:dyDescent="0.25">
      <c r="B412" s="31"/>
      <c r="C412" s="30"/>
      <c r="D412" s="103" t="s">
        <v>131</v>
      </c>
      <c r="E412" s="103"/>
      <c r="F412" s="103"/>
      <c r="G412" s="104"/>
      <c r="H412" s="104"/>
      <c r="I412" s="104"/>
      <c r="J412" s="30"/>
      <c r="K412" s="32"/>
    </row>
    <row r="413" spans="2:17" ht="24" customHeight="1" x14ac:dyDescent="0.25">
      <c r="B413" s="31"/>
      <c r="C413" s="30"/>
      <c r="D413" s="103" t="s">
        <v>132</v>
      </c>
      <c r="E413" s="103"/>
      <c r="F413" s="103"/>
      <c r="G413" s="104"/>
      <c r="H413" s="104"/>
      <c r="I413" s="104"/>
      <c r="J413" s="30"/>
      <c r="K413" s="32"/>
    </row>
    <row r="414" spans="2:17" ht="24" customHeight="1" x14ac:dyDescent="0.25">
      <c r="B414" s="31"/>
      <c r="C414" s="30"/>
      <c r="D414" s="103" t="s">
        <v>133</v>
      </c>
      <c r="E414" s="103"/>
      <c r="F414" s="103"/>
      <c r="G414" s="104"/>
      <c r="H414" s="104"/>
      <c r="I414" s="104"/>
      <c r="J414" s="30"/>
      <c r="K414" s="32"/>
    </row>
    <row r="415" spans="2:17" ht="24" customHeight="1" thickBot="1" x14ac:dyDescent="0.3">
      <c r="B415" s="31"/>
      <c r="C415" s="40" t="s">
        <v>134</v>
      </c>
      <c r="D415" s="30"/>
      <c r="E415" s="30"/>
      <c r="F415" s="30"/>
      <c r="G415" s="30"/>
      <c r="H415" s="36"/>
      <c r="I415" s="36"/>
      <c r="J415" s="36"/>
      <c r="K415" s="32"/>
    </row>
    <row r="416" spans="2:17" ht="24" customHeight="1" thickBot="1" x14ac:dyDescent="0.3">
      <c r="B416" s="31"/>
      <c r="C416" s="76"/>
      <c r="D416" s="77"/>
      <c r="E416" s="77"/>
      <c r="F416" s="77"/>
      <c r="G416" s="78"/>
      <c r="H416" s="30"/>
      <c r="I416" s="30"/>
      <c r="J416" s="30"/>
      <c r="K416" s="32"/>
    </row>
    <row r="417" spans="2:19" ht="24" customHeight="1" x14ac:dyDescent="0.25">
      <c r="B417" s="31"/>
      <c r="C417" s="30" t="s">
        <v>137</v>
      </c>
      <c r="D417" s="30"/>
      <c r="E417" s="30"/>
      <c r="F417" s="30"/>
      <c r="G417" s="30"/>
      <c r="H417" s="30"/>
      <c r="I417" s="30"/>
      <c r="J417" s="30"/>
      <c r="K417" s="32"/>
      <c r="N417" t="b">
        <v>0</v>
      </c>
      <c r="Q417" s="70">
        <f>IF(N417=TRUE,6%,0)</f>
        <v>0</v>
      </c>
    </row>
    <row r="418" spans="2:19" ht="24" customHeight="1" thickBot="1" x14ac:dyDescent="0.3">
      <c r="B418" s="31"/>
      <c r="C418" s="30" t="s">
        <v>67</v>
      </c>
      <c r="D418" s="30"/>
      <c r="E418" s="30"/>
      <c r="F418" s="30"/>
      <c r="G418" s="30"/>
      <c r="H418" s="30"/>
      <c r="I418" s="30"/>
      <c r="J418" s="30"/>
      <c r="K418" s="32"/>
    </row>
    <row r="419" spans="2:19" ht="24" customHeight="1" thickBot="1" x14ac:dyDescent="0.3">
      <c r="B419" s="31"/>
      <c r="C419" s="76"/>
      <c r="D419" s="77"/>
      <c r="E419" s="77"/>
      <c r="F419" s="77"/>
      <c r="G419" s="78"/>
      <c r="H419" s="30"/>
      <c r="I419" s="30"/>
      <c r="J419" s="30"/>
      <c r="K419" s="32"/>
      <c r="S419" s="73">
        <f>SUM(Q400:Q419)</f>
        <v>0</v>
      </c>
    </row>
    <row r="420" spans="2:19" ht="24" customHeight="1" x14ac:dyDescent="0.25">
      <c r="B420" s="31"/>
      <c r="C420" s="30" t="s">
        <v>50</v>
      </c>
      <c r="E420" s="30"/>
      <c r="F420" s="30"/>
      <c r="G420" s="30"/>
      <c r="H420" s="30"/>
      <c r="I420" s="30"/>
      <c r="J420" s="30"/>
      <c r="K420" s="30"/>
    </row>
    <row r="421" spans="2:19" ht="24" customHeight="1" thickBot="1" x14ac:dyDescent="0.3">
      <c r="B421" s="41"/>
      <c r="C421" s="34"/>
      <c r="D421" s="34"/>
      <c r="E421" s="34"/>
      <c r="F421" s="34"/>
      <c r="G421" s="34"/>
      <c r="H421" s="34"/>
      <c r="I421" s="34"/>
      <c r="J421" s="34"/>
      <c r="K421" s="34"/>
    </row>
    <row r="422" spans="2:19" ht="24" customHeight="1" x14ac:dyDescent="0.25">
      <c r="B422" s="196" t="s">
        <v>184</v>
      </c>
      <c r="C422" s="197"/>
      <c r="D422" s="197"/>
      <c r="E422" s="197"/>
      <c r="F422" s="197"/>
      <c r="G422" s="197"/>
      <c r="H422" s="197"/>
      <c r="I422" s="197"/>
      <c r="J422" s="197"/>
      <c r="K422" s="197"/>
    </row>
    <row r="423" spans="2:19" ht="30.6" customHeight="1" x14ac:dyDescent="0.25">
      <c r="B423" s="31"/>
      <c r="C423" s="177" t="s">
        <v>128</v>
      </c>
      <c r="D423" s="177"/>
      <c r="E423" s="177"/>
      <c r="F423" s="177"/>
      <c r="G423" s="177"/>
      <c r="H423" s="177"/>
      <c r="I423" s="177"/>
      <c r="J423" s="177"/>
      <c r="K423" s="178"/>
      <c r="N423" t="b">
        <v>0</v>
      </c>
      <c r="Q423" s="70">
        <f>IF(N423=TRUE,3.75%,0)</f>
        <v>0</v>
      </c>
    </row>
    <row r="424" spans="2:19" ht="24" customHeight="1" x14ac:dyDescent="0.25">
      <c r="B424" s="31"/>
      <c r="C424" s="105" t="s">
        <v>129</v>
      </c>
      <c r="D424" s="105"/>
      <c r="E424" s="105"/>
      <c r="F424" s="105"/>
      <c r="G424" s="105"/>
      <c r="H424" s="105"/>
      <c r="I424" s="105"/>
      <c r="J424" s="30"/>
      <c r="K424" s="32"/>
    </row>
    <row r="425" spans="2:19" ht="24" customHeight="1" x14ac:dyDescent="0.25">
      <c r="B425" s="31"/>
      <c r="C425" s="30"/>
      <c r="D425" s="103" t="s">
        <v>130</v>
      </c>
      <c r="E425" s="103"/>
      <c r="F425" s="103"/>
      <c r="G425" s="104"/>
      <c r="H425" s="104"/>
      <c r="I425" s="104"/>
      <c r="J425" s="30"/>
      <c r="K425" s="32"/>
    </row>
    <row r="426" spans="2:19" ht="24" customHeight="1" x14ac:dyDescent="0.25">
      <c r="B426" s="31"/>
      <c r="C426" s="30"/>
      <c r="D426" s="103" t="s">
        <v>131</v>
      </c>
      <c r="E426" s="103"/>
      <c r="F426" s="103"/>
      <c r="G426" s="104"/>
      <c r="H426" s="104"/>
      <c r="I426" s="104"/>
      <c r="J426" s="30"/>
      <c r="K426" s="32"/>
    </row>
    <row r="427" spans="2:19" ht="24" customHeight="1" x14ac:dyDescent="0.25">
      <c r="B427" s="31"/>
      <c r="C427" s="30"/>
      <c r="D427" s="103" t="s">
        <v>132</v>
      </c>
      <c r="E427" s="103"/>
      <c r="F427" s="103"/>
      <c r="G427" s="104"/>
      <c r="H427" s="104"/>
      <c r="I427" s="104"/>
      <c r="J427" s="30"/>
      <c r="K427" s="32"/>
    </row>
    <row r="428" spans="2:19" ht="24" customHeight="1" x14ac:dyDescent="0.25">
      <c r="B428" s="31"/>
      <c r="C428" s="30"/>
      <c r="D428" s="103" t="s">
        <v>133</v>
      </c>
      <c r="E428" s="103"/>
      <c r="F428" s="103"/>
      <c r="G428" s="104"/>
      <c r="H428" s="104"/>
      <c r="I428" s="104"/>
      <c r="J428" s="30"/>
      <c r="K428" s="32"/>
    </row>
    <row r="429" spans="2:19" ht="24" customHeight="1" thickBot="1" x14ac:dyDescent="0.3">
      <c r="B429" s="31"/>
      <c r="C429" s="40" t="s">
        <v>134</v>
      </c>
      <c r="D429" s="30"/>
      <c r="E429" s="30"/>
      <c r="F429" s="30"/>
      <c r="G429" s="30"/>
      <c r="H429" s="36"/>
      <c r="I429" s="36"/>
      <c r="J429" s="36"/>
      <c r="K429" s="32"/>
    </row>
    <row r="430" spans="2:19" ht="24" customHeight="1" thickBot="1" x14ac:dyDescent="0.3">
      <c r="B430" s="31"/>
      <c r="C430" s="76"/>
      <c r="D430" s="77"/>
      <c r="E430" s="77"/>
      <c r="F430" s="77"/>
      <c r="G430" s="78"/>
      <c r="H430" s="30"/>
      <c r="I430" s="30"/>
      <c r="J430" s="30"/>
      <c r="K430" s="32"/>
    </row>
    <row r="431" spans="2:19" ht="24" customHeight="1" x14ac:dyDescent="0.25">
      <c r="B431" s="31"/>
      <c r="C431" s="189" t="s">
        <v>136</v>
      </c>
      <c r="D431" s="189"/>
      <c r="E431" s="189"/>
      <c r="F431" s="189"/>
      <c r="G431" s="189"/>
      <c r="H431" s="189"/>
      <c r="I431" s="189"/>
      <c r="J431" s="189"/>
      <c r="K431" s="32"/>
      <c r="N431" t="b">
        <v>0</v>
      </c>
      <c r="Q431" s="70">
        <f>IF(N431=TRUE,2.81%,0)</f>
        <v>0</v>
      </c>
    </row>
    <row r="432" spans="2:19" ht="24" customHeight="1" x14ac:dyDescent="0.25">
      <c r="B432" s="31"/>
      <c r="C432" s="105" t="s">
        <v>129</v>
      </c>
      <c r="D432" s="105"/>
      <c r="E432" s="105"/>
      <c r="F432" s="105"/>
      <c r="G432" s="105"/>
      <c r="H432" s="105"/>
      <c r="I432" s="30"/>
      <c r="J432" s="30"/>
      <c r="K432" s="32"/>
    </row>
    <row r="433" spans="2:19" ht="24" customHeight="1" x14ac:dyDescent="0.25">
      <c r="B433" s="31"/>
      <c r="C433" s="30"/>
      <c r="D433" s="103" t="s">
        <v>130</v>
      </c>
      <c r="E433" s="103"/>
      <c r="F433" s="103"/>
      <c r="G433" s="104"/>
      <c r="H433" s="104"/>
      <c r="I433" s="104"/>
      <c r="J433" s="30"/>
      <c r="K433" s="32"/>
    </row>
    <row r="434" spans="2:19" ht="24" customHeight="1" x14ac:dyDescent="0.25">
      <c r="B434" s="31"/>
      <c r="C434" s="30"/>
      <c r="D434" s="103" t="s">
        <v>131</v>
      </c>
      <c r="E434" s="103"/>
      <c r="F434" s="103"/>
      <c r="G434" s="104"/>
      <c r="H434" s="104"/>
      <c r="I434" s="104"/>
      <c r="J434" s="30"/>
      <c r="K434" s="32"/>
    </row>
    <row r="435" spans="2:19" ht="24" customHeight="1" x14ac:dyDescent="0.25">
      <c r="B435" s="31"/>
      <c r="C435" s="30"/>
      <c r="D435" s="103" t="s">
        <v>132</v>
      </c>
      <c r="E435" s="103"/>
      <c r="F435" s="103"/>
      <c r="G435" s="104"/>
      <c r="H435" s="104"/>
      <c r="I435" s="104"/>
      <c r="J435" s="30"/>
      <c r="K435" s="32"/>
    </row>
    <row r="436" spans="2:19" ht="24" customHeight="1" x14ac:dyDescent="0.25">
      <c r="B436" s="31"/>
      <c r="C436" s="30"/>
      <c r="D436" s="103" t="s">
        <v>133</v>
      </c>
      <c r="E436" s="103"/>
      <c r="F436" s="103"/>
      <c r="G436" s="104"/>
      <c r="H436" s="104"/>
      <c r="I436" s="104"/>
      <c r="J436" s="30"/>
      <c r="K436" s="32"/>
    </row>
    <row r="437" spans="2:19" ht="24" customHeight="1" thickBot="1" x14ac:dyDescent="0.3">
      <c r="B437" s="31"/>
      <c r="C437" s="40" t="s">
        <v>134</v>
      </c>
      <c r="D437" s="30"/>
      <c r="E437" s="30"/>
      <c r="F437" s="30"/>
      <c r="G437" s="30"/>
      <c r="H437" s="36"/>
      <c r="I437" s="36"/>
      <c r="J437" s="36"/>
      <c r="K437" s="32"/>
    </row>
    <row r="438" spans="2:19" ht="24" customHeight="1" thickBot="1" x14ac:dyDescent="0.3">
      <c r="B438" s="31"/>
      <c r="C438" s="76"/>
      <c r="D438" s="77"/>
      <c r="E438" s="77"/>
      <c r="F438" s="77"/>
      <c r="G438" s="78"/>
      <c r="H438" s="30"/>
      <c r="I438" s="30"/>
      <c r="J438" s="30"/>
      <c r="K438" s="32"/>
    </row>
    <row r="439" spans="2:19" ht="24" customHeight="1" x14ac:dyDescent="0.25">
      <c r="B439" s="31"/>
      <c r="C439" s="30" t="s">
        <v>137</v>
      </c>
      <c r="D439" s="30"/>
      <c r="E439" s="30"/>
      <c r="F439" s="30"/>
      <c r="G439" s="30"/>
      <c r="H439" s="30"/>
      <c r="I439" s="30"/>
      <c r="J439" s="30"/>
      <c r="K439" s="32"/>
      <c r="N439" t="b">
        <v>0</v>
      </c>
      <c r="Q439" s="70">
        <f>IF(N439=TRUE,1.88%,0)</f>
        <v>0</v>
      </c>
    </row>
    <row r="440" spans="2:19" ht="24" customHeight="1" thickBot="1" x14ac:dyDescent="0.3">
      <c r="B440" s="31"/>
      <c r="C440" s="30" t="s">
        <v>67</v>
      </c>
      <c r="D440" s="30"/>
      <c r="E440" s="30"/>
      <c r="F440" s="30"/>
      <c r="G440" s="30"/>
      <c r="H440" s="30"/>
      <c r="I440" s="30"/>
      <c r="J440" s="30"/>
      <c r="K440" s="32"/>
    </row>
    <row r="441" spans="2:19" ht="24" customHeight="1" thickBot="1" x14ac:dyDescent="0.3">
      <c r="B441" s="31"/>
      <c r="C441" s="76"/>
      <c r="D441" s="77"/>
      <c r="E441" s="77"/>
      <c r="F441" s="77"/>
      <c r="G441" s="78"/>
      <c r="H441" s="30"/>
      <c r="I441" s="30"/>
      <c r="J441" s="30"/>
      <c r="K441" s="32"/>
    </row>
    <row r="442" spans="2:19" ht="24" customHeight="1" x14ac:dyDescent="0.25">
      <c r="B442" s="31"/>
      <c r="C442" s="30" t="s">
        <v>50</v>
      </c>
      <c r="E442" s="30"/>
      <c r="F442" s="30"/>
      <c r="G442" s="30"/>
      <c r="H442" s="30"/>
      <c r="I442" s="30"/>
      <c r="J442" s="30"/>
      <c r="K442" s="30"/>
    </row>
    <row r="443" spans="2:19" ht="24" customHeight="1" thickBot="1" x14ac:dyDescent="0.3">
      <c r="B443" s="41"/>
      <c r="C443" s="34"/>
      <c r="D443" s="34"/>
      <c r="E443" s="34"/>
      <c r="F443" s="34"/>
      <c r="G443" s="34"/>
      <c r="H443" s="34"/>
      <c r="I443" s="34"/>
      <c r="J443" s="34"/>
      <c r="K443" s="34"/>
      <c r="S443" s="73">
        <f>SUM(Q422:Q443)</f>
        <v>0</v>
      </c>
    </row>
    <row r="444" spans="2:19" ht="24" customHeight="1" x14ac:dyDescent="0.25">
      <c r="B444" s="37" t="s">
        <v>185</v>
      </c>
      <c r="C444" s="38"/>
      <c r="D444" s="38"/>
      <c r="E444" s="38"/>
      <c r="F444" s="38"/>
      <c r="G444" s="38"/>
      <c r="H444" s="38"/>
      <c r="I444" s="38"/>
      <c r="J444" s="38"/>
      <c r="K444" s="38"/>
    </row>
    <row r="445" spans="2:19" ht="24" customHeight="1" x14ac:dyDescent="0.25">
      <c r="B445" s="31"/>
      <c r="C445" s="30" t="s">
        <v>4</v>
      </c>
      <c r="D445" s="30"/>
      <c r="E445" s="30"/>
      <c r="F445" s="30"/>
      <c r="G445" s="30"/>
      <c r="H445" s="30"/>
      <c r="I445" s="30"/>
      <c r="J445" s="30"/>
      <c r="K445" s="30"/>
    </row>
    <row r="446" spans="2:19" ht="24" customHeight="1" x14ac:dyDescent="0.25">
      <c r="B446" s="31"/>
      <c r="C446" s="30" t="s">
        <v>5</v>
      </c>
      <c r="D446" s="30"/>
      <c r="E446" s="30"/>
      <c r="F446" s="30"/>
      <c r="G446" s="30"/>
      <c r="H446" s="30"/>
      <c r="I446" s="30"/>
      <c r="J446" s="30"/>
      <c r="K446" s="30"/>
    </row>
    <row r="447" spans="2:19" ht="24" customHeight="1" x14ac:dyDescent="0.25">
      <c r="B447" s="31"/>
      <c r="C447" s="30" t="s">
        <v>6</v>
      </c>
      <c r="D447" s="30"/>
      <c r="E447" s="30"/>
      <c r="F447" s="30"/>
      <c r="G447" s="30"/>
      <c r="H447" s="30"/>
      <c r="I447" s="30"/>
      <c r="J447" s="30"/>
      <c r="K447" s="30"/>
    </row>
    <row r="448" spans="2:19" ht="24" customHeight="1" x14ac:dyDescent="0.25">
      <c r="B448" s="31"/>
      <c r="C448" s="30" t="s">
        <v>7</v>
      </c>
      <c r="D448" s="30"/>
      <c r="E448" s="30"/>
      <c r="F448" s="30"/>
      <c r="G448" s="30"/>
      <c r="H448" s="30"/>
      <c r="I448" s="30"/>
      <c r="J448" s="30"/>
      <c r="K448" s="30"/>
    </row>
    <row r="449" spans="2:19" ht="24" customHeight="1" x14ac:dyDescent="0.25">
      <c r="B449" s="31"/>
      <c r="C449" s="198" t="s">
        <v>8</v>
      </c>
      <c r="D449" s="198"/>
      <c r="E449" s="30"/>
      <c r="F449" s="30"/>
      <c r="G449" s="30"/>
      <c r="H449" s="30"/>
      <c r="I449" s="30"/>
      <c r="J449" s="30"/>
      <c r="K449" s="30"/>
    </row>
    <row r="450" spans="2:19" ht="24" customHeight="1" x14ac:dyDescent="0.25">
      <c r="B450" s="31"/>
      <c r="C450" s="198" t="s">
        <v>9</v>
      </c>
      <c r="D450" s="198"/>
      <c r="E450" s="30"/>
      <c r="F450" s="30"/>
      <c r="G450" s="30"/>
      <c r="H450" s="30"/>
      <c r="I450" s="30"/>
      <c r="J450" s="30"/>
      <c r="K450" s="30"/>
    </row>
    <row r="451" spans="2:19" ht="24" customHeight="1" x14ac:dyDescent="0.25">
      <c r="B451" s="31"/>
      <c r="C451" s="198" t="s">
        <v>10</v>
      </c>
      <c r="D451" s="198"/>
      <c r="E451" s="30"/>
      <c r="F451" s="30"/>
      <c r="G451" s="30"/>
      <c r="H451" s="30"/>
      <c r="I451" s="30"/>
      <c r="J451" s="30"/>
      <c r="K451" s="30"/>
    </row>
    <row r="452" spans="2:19" ht="24" customHeight="1" x14ac:dyDescent="0.25">
      <c r="B452" s="31"/>
      <c r="C452" s="198" t="s">
        <v>11</v>
      </c>
      <c r="D452" s="198"/>
      <c r="E452" s="30"/>
      <c r="F452" s="30"/>
      <c r="G452" s="30"/>
      <c r="H452" s="30"/>
      <c r="I452" s="30"/>
      <c r="J452" s="30"/>
      <c r="K452" s="30"/>
      <c r="S452" s="73"/>
    </row>
    <row r="453" spans="2:19" ht="24" customHeight="1" x14ac:dyDescent="0.25">
      <c r="B453" s="31"/>
      <c r="C453" s="198" t="s">
        <v>12</v>
      </c>
      <c r="D453" s="198"/>
      <c r="E453" s="30"/>
      <c r="F453" s="30"/>
      <c r="G453" s="30"/>
      <c r="H453" s="30"/>
      <c r="I453" s="30"/>
      <c r="J453" s="30"/>
      <c r="K453" s="30"/>
    </row>
    <row r="454" spans="2:19" ht="24" customHeight="1" x14ac:dyDescent="0.25">
      <c r="B454" s="31"/>
      <c r="C454" s="198" t="s">
        <v>13</v>
      </c>
      <c r="D454" s="198"/>
      <c r="E454" s="30"/>
      <c r="F454" s="30"/>
      <c r="G454" s="30"/>
      <c r="H454" s="30"/>
      <c r="I454" s="30"/>
      <c r="J454" s="30"/>
      <c r="K454" s="30"/>
    </row>
    <row r="455" spans="2:19" ht="24" customHeight="1" x14ac:dyDescent="0.25">
      <c r="B455" s="31"/>
      <c r="C455" s="30" t="s">
        <v>186</v>
      </c>
      <c r="D455" s="30"/>
      <c r="E455" s="30"/>
      <c r="F455" s="30"/>
      <c r="G455" s="30"/>
      <c r="H455" s="30"/>
      <c r="I455" s="30"/>
      <c r="J455" s="30"/>
      <c r="K455" s="30"/>
    </row>
    <row r="456" spans="2:19" ht="24" customHeight="1" x14ac:dyDescent="0.25">
      <c r="B456" s="31"/>
      <c r="C456" s="30" t="s">
        <v>187</v>
      </c>
      <c r="D456" s="30"/>
      <c r="E456" s="30"/>
      <c r="F456" s="30"/>
      <c r="G456" s="30"/>
      <c r="H456" s="30"/>
      <c r="I456" s="30"/>
      <c r="J456" s="30"/>
      <c r="K456" s="30"/>
    </row>
    <row r="457" spans="2:19" ht="24" customHeight="1" thickBot="1" x14ac:dyDescent="0.3">
      <c r="B457" s="31"/>
      <c r="C457" s="30" t="s">
        <v>134</v>
      </c>
      <c r="D457" s="30"/>
      <c r="E457" s="30"/>
      <c r="F457" s="30"/>
      <c r="G457" s="30"/>
      <c r="H457" s="30"/>
      <c r="I457" s="30"/>
      <c r="J457" s="30"/>
      <c r="K457" s="30"/>
    </row>
    <row r="458" spans="2:19" ht="24" customHeight="1" thickBot="1" x14ac:dyDescent="0.3">
      <c r="B458" s="31"/>
      <c r="C458" s="76"/>
      <c r="D458" s="77"/>
      <c r="E458" s="77"/>
      <c r="F458" s="77"/>
      <c r="G458" s="78"/>
      <c r="H458" s="30"/>
      <c r="I458" s="30"/>
      <c r="J458" s="30"/>
      <c r="K458" s="30"/>
    </row>
    <row r="459" spans="2:19" ht="24" customHeight="1" thickBot="1" x14ac:dyDescent="0.3">
      <c r="B459" s="41"/>
      <c r="C459" s="34"/>
      <c r="D459" s="34"/>
      <c r="E459" s="34"/>
      <c r="F459" s="34"/>
      <c r="G459" s="34"/>
      <c r="H459" s="34"/>
      <c r="I459" s="34"/>
      <c r="J459" s="34"/>
      <c r="K459" s="34"/>
    </row>
    <row r="460" spans="2:19" ht="24" customHeight="1" x14ac:dyDescent="0.25">
      <c r="B460" s="37" t="s">
        <v>188</v>
      </c>
      <c r="C460" s="38"/>
      <c r="D460" s="38"/>
      <c r="E460" s="38"/>
      <c r="F460" s="38"/>
      <c r="G460" s="38"/>
      <c r="H460" s="38"/>
      <c r="I460" s="38"/>
      <c r="J460" s="38"/>
      <c r="K460" s="38"/>
    </row>
    <row r="461" spans="2:19" ht="24" customHeight="1" x14ac:dyDescent="0.25">
      <c r="B461" s="31"/>
      <c r="C461" s="30" t="s">
        <v>4</v>
      </c>
      <c r="D461" s="30"/>
      <c r="E461" s="30"/>
      <c r="F461" s="30"/>
      <c r="G461" s="30"/>
      <c r="H461" s="30"/>
      <c r="I461" s="30"/>
      <c r="J461" s="30"/>
      <c r="K461" s="30"/>
    </row>
    <row r="462" spans="2:19" ht="24" customHeight="1" x14ac:dyDescent="0.25">
      <c r="B462" s="31"/>
      <c r="C462" s="30" t="s">
        <v>5</v>
      </c>
      <c r="D462" s="30"/>
      <c r="E462" s="30"/>
      <c r="F462" s="30"/>
      <c r="G462" s="30"/>
      <c r="H462" s="30"/>
      <c r="I462" s="30"/>
      <c r="J462" s="30"/>
      <c r="K462" s="30"/>
    </row>
    <row r="463" spans="2:19" ht="24" customHeight="1" x14ac:dyDescent="0.25">
      <c r="B463" s="31"/>
      <c r="C463" s="30" t="s">
        <v>6</v>
      </c>
      <c r="D463" s="30"/>
      <c r="E463" s="30"/>
      <c r="F463" s="30"/>
      <c r="G463" s="30"/>
      <c r="H463" s="30"/>
      <c r="I463" s="30"/>
      <c r="J463" s="30"/>
      <c r="K463" s="30"/>
    </row>
    <row r="464" spans="2:19" ht="24" customHeight="1" x14ac:dyDescent="0.25">
      <c r="B464" s="31"/>
      <c r="C464" s="30" t="s">
        <v>7</v>
      </c>
      <c r="D464" s="30"/>
      <c r="E464" s="30"/>
      <c r="F464" s="30"/>
      <c r="G464" s="30"/>
      <c r="H464" s="30"/>
      <c r="I464" s="30"/>
      <c r="J464" s="30"/>
      <c r="K464" s="30"/>
    </row>
    <row r="465" spans="2:11" ht="24" customHeight="1" x14ac:dyDescent="0.25">
      <c r="B465" s="31"/>
      <c r="C465" s="30" t="s">
        <v>8</v>
      </c>
      <c r="D465" s="30"/>
      <c r="E465" s="30"/>
      <c r="F465" s="30"/>
      <c r="G465" s="30"/>
      <c r="H465" s="30"/>
      <c r="I465" s="30"/>
      <c r="J465" s="30"/>
      <c r="K465" s="30"/>
    </row>
    <row r="466" spans="2:11" ht="24" customHeight="1" x14ac:dyDescent="0.25">
      <c r="B466" s="31"/>
      <c r="C466" s="30" t="s">
        <v>9</v>
      </c>
      <c r="D466" s="30"/>
      <c r="E466" s="30"/>
      <c r="F466" s="30"/>
      <c r="G466" s="30"/>
      <c r="H466" s="30"/>
      <c r="I466" s="30"/>
      <c r="J466" s="30"/>
      <c r="K466" s="30"/>
    </row>
    <row r="467" spans="2:11" ht="24" customHeight="1" x14ac:dyDescent="0.25">
      <c r="B467" s="31"/>
      <c r="C467" s="30" t="s">
        <v>10</v>
      </c>
      <c r="D467" s="30"/>
      <c r="E467" s="30"/>
      <c r="F467" s="30"/>
      <c r="G467" s="30"/>
      <c r="H467" s="30"/>
      <c r="I467" s="30"/>
      <c r="J467" s="30"/>
      <c r="K467" s="30"/>
    </row>
    <row r="468" spans="2:11" ht="24" customHeight="1" x14ac:dyDescent="0.25">
      <c r="B468" s="31"/>
      <c r="C468" s="30" t="s">
        <v>11</v>
      </c>
      <c r="D468" s="30"/>
      <c r="E468" s="30"/>
      <c r="F468" s="30"/>
      <c r="G468" s="30"/>
      <c r="H468" s="30"/>
      <c r="I468" s="30"/>
      <c r="J468" s="30"/>
      <c r="K468" s="30"/>
    </row>
    <row r="469" spans="2:11" ht="24" customHeight="1" x14ac:dyDescent="0.25">
      <c r="B469" s="31"/>
      <c r="C469" s="30" t="s">
        <v>12</v>
      </c>
      <c r="D469" s="30"/>
      <c r="E469" s="30"/>
      <c r="F469" s="30"/>
      <c r="G469" s="30"/>
      <c r="H469" s="30"/>
      <c r="I469" s="30"/>
      <c r="J469" s="30"/>
      <c r="K469" s="30"/>
    </row>
    <row r="470" spans="2:11" ht="24" customHeight="1" x14ac:dyDescent="0.25">
      <c r="B470" s="31"/>
      <c r="C470" s="30" t="s">
        <v>13</v>
      </c>
      <c r="D470" s="30"/>
      <c r="E470" s="30"/>
      <c r="F470" s="30"/>
      <c r="G470" s="30"/>
      <c r="H470" s="30"/>
      <c r="I470" s="30"/>
      <c r="J470" s="30"/>
      <c r="K470" s="30"/>
    </row>
    <row r="471" spans="2:11" ht="24" customHeight="1" x14ac:dyDescent="0.25">
      <c r="B471" s="31"/>
      <c r="C471" s="30" t="s">
        <v>186</v>
      </c>
      <c r="D471" s="30"/>
      <c r="E471" s="30"/>
      <c r="F471" s="30"/>
      <c r="G471" s="30"/>
      <c r="H471" s="30"/>
      <c r="I471" s="30"/>
      <c r="J471" s="30"/>
      <c r="K471" s="30"/>
    </row>
    <row r="472" spans="2:11" ht="24" customHeight="1" x14ac:dyDescent="0.25">
      <c r="B472" s="31"/>
      <c r="C472" s="30" t="s">
        <v>187</v>
      </c>
      <c r="D472" s="30"/>
      <c r="E472" s="30"/>
      <c r="F472" s="30"/>
      <c r="G472" s="30"/>
      <c r="H472" s="30"/>
      <c r="I472" s="30"/>
      <c r="J472" s="30"/>
      <c r="K472" s="30"/>
    </row>
    <row r="473" spans="2:11" ht="24" customHeight="1" thickBot="1" x14ac:dyDescent="0.3">
      <c r="B473" s="31"/>
      <c r="C473" s="30" t="s">
        <v>134</v>
      </c>
      <c r="D473" s="30"/>
      <c r="E473" s="30"/>
      <c r="F473" s="30"/>
      <c r="G473" s="30"/>
      <c r="H473" s="30"/>
      <c r="I473" s="30"/>
      <c r="J473" s="30"/>
      <c r="K473" s="30"/>
    </row>
    <row r="474" spans="2:11" ht="24" customHeight="1" thickBot="1" x14ac:dyDescent="0.3">
      <c r="B474" s="31"/>
      <c r="C474" s="76"/>
      <c r="D474" s="77"/>
      <c r="E474" s="77"/>
      <c r="F474" s="77"/>
      <c r="G474" s="78"/>
      <c r="H474" s="30"/>
      <c r="I474" s="30"/>
      <c r="J474" s="30"/>
      <c r="K474" s="30"/>
    </row>
    <row r="475" spans="2:11" ht="24" customHeight="1" thickBot="1" x14ac:dyDescent="0.3">
      <c r="B475" s="41"/>
      <c r="C475" s="34"/>
      <c r="D475" s="34"/>
      <c r="E475" s="34"/>
      <c r="F475" s="34"/>
      <c r="G475" s="34"/>
      <c r="H475" s="34"/>
      <c r="I475" s="34"/>
      <c r="J475" s="34"/>
      <c r="K475" s="34"/>
    </row>
    <row r="476" spans="2:11" ht="24" customHeight="1" x14ac:dyDescent="0.25">
      <c r="B476" s="37" t="s">
        <v>189</v>
      </c>
      <c r="C476" s="38"/>
      <c r="D476" s="38"/>
      <c r="E476" s="38"/>
      <c r="F476" s="38"/>
      <c r="G476" s="38"/>
      <c r="H476" s="38"/>
      <c r="I476" s="38"/>
      <c r="J476" s="38"/>
      <c r="K476" s="38"/>
    </row>
    <row r="477" spans="2:11" ht="24" customHeight="1" x14ac:dyDescent="0.25">
      <c r="B477" s="31"/>
      <c r="C477" s="30" t="s">
        <v>45</v>
      </c>
      <c r="E477" s="30"/>
      <c r="F477" s="30"/>
      <c r="G477" s="30"/>
      <c r="H477" s="30"/>
      <c r="I477" s="30"/>
      <c r="J477" s="30"/>
      <c r="K477" s="30"/>
    </row>
    <row r="478" spans="2:11" ht="24" customHeight="1" thickBot="1" x14ac:dyDescent="0.3">
      <c r="B478" s="31"/>
      <c r="C478" s="30" t="s">
        <v>67</v>
      </c>
      <c r="D478" s="30"/>
      <c r="E478" s="30"/>
      <c r="F478" s="30"/>
      <c r="G478" s="30"/>
      <c r="H478" s="30"/>
      <c r="I478" s="30"/>
      <c r="J478" s="30"/>
      <c r="K478" s="30"/>
    </row>
    <row r="479" spans="2:11" ht="24" customHeight="1" thickBot="1" x14ac:dyDescent="0.3">
      <c r="B479" s="31"/>
      <c r="C479" s="76"/>
      <c r="D479" s="77"/>
      <c r="E479" s="77"/>
      <c r="F479" s="77"/>
      <c r="G479" s="78"/>
      <c r="H479" s="30"/>
      <c r="I479" s="30"/>
      <c r="J479" s="30"/>
      <c r="K479" s="30"/>
    </row>
    <row r="480" spans="2:11" ht="24" customHeight="1" x14ac:dyDescent="0.25">
      <c r="B480" s="31"/>
      <c r="C480" s="30" t="s">
        <v>50</v>
      </c>
      <c r="D480" s="54"/>
      <c r="E480" s="30"/>
      <c r="F480" s="30"/>
      <c r="G480" s="30"/>
      <c r="H480" s="30"/>
      <c r="I480" s="30"/>
      <c r="J480" s="30"/>
      <c r="K480" s="30"/>
    </row>
    <row r="481" spans="2:19" ht="24" customHeight="1" x14ac:dyDescent="0.25">
      <c r="B481" s="31"/>
      <c r="C481" s="30"/>
      <c r="D481" s="30"/>
      <c r="E481" s="30"/>
      <c r="F481" s="30"/>
      <c r="G481" s="30"/>
      <c r="H481" s="30"/>
      <c r="I481" s="30"/>
      <c r="J481" s="30"/>
      <c r="K481" s="30"/>
    </row>
    <row r="482" spans="2:19" ht="24" customHeight="1" x14ac:dyDescent="0.25">
      <c r="B482" s="31" t="s">
        <v>190</v>
      </c>
      <c r="C482" s="30"/>
      <c r="D482" s="30"/>
      <c r="E482" s="30"/>
      <c r="F482" s="30"/>
      <c r="G482" s="30"/>
      <c r="H482" s="30"/>
      <c r="I482" s="30"/>
      <c r="J482" s="30"/>
      <c r="K482" s="30"/>
    </row>
    <row r="483" spans="2:19" ht="24" customHeight="1" x14ac:dyDescent="0.25">
      <c r="B483" s="31"/>
      <c r="C483" s="30" t="s">
        <v>45</v>
      </c>
      <c r="D483" s="30"/>
      <c r="E483" s="30"/>
      <c r="F483" s="30"/>
      <c r="G483" s="30"/>
      <c r="H483" s="30"/>
      <c r="I483" s="30"/>
      <c r="J483" s="30"/>
      <c r="K483" s="30"/>
    </row>
    <row r="484" spans="2:19" ht="35.450000000000003" customHeight="1" thickBot="1" x14ac:dyDescent="0.3">
      <c r="B484" s="31"/>
      <c r="C484" s="75" t="s">
        <v>191</v>
      </c>
      <c r="D484" s="75"/>
      <c r="E484" s="75"/>
      <c r="F484" s="75"/>
      <c r="G484" s="75"/>
      <c r="H484" s="75"/>
      <c r="I484" s="75"/>
      <c r="J484" s="75"/>
      <c r="K484" s="75"/>
    </row>
    <row r="485" spans="2:19" ht="24" customHeight="1" thickBot="1" x14ac:dyDescent="0.3">
      <c r="B485" s="31"/>
      <c r="C485" s="76"/>
      <c r="D485" s="77"/>
      <c r="E485" s="77"/>
      <c r="F485" s="77"/>
      <c r="G485" s="78"/>
      <c r="H485" s="30"/>
      <c r="I485" s="30"/>
      <c r="J485" s="30"/>
      <c r="K485" s="30"/>
    </row>
    <row r="486" spans="2:19" ht="24" customHeight="1" x14ac:dyDescent="0.25">
      <c r="B486" s="31"/>
      <c r="C486" s="30" t="s">
        <v>192</v>
      </c>
      <c r="D486" s="30"/>
      <c r="E486" s="30"/>
      <c r="F486" s="30"/>
      <c r="G486" s="30"/>
      <c r="H486" s="30"/>
      <c r="I486" s="30"/>
      <c r="J486" s="30"/>
      <c r="K486" s="30"/>
    </row>
    <row r="487" spans="2:19" ht="24" customHeight="1" x14ac:dyDescent="0.25">
      <c r="B487" s="31"/>
      <c r="C487" s="30" t="s">
        <v>50</v>
      </c>
      <c r="D487" s="30"/>
      <c r="E487" s="30"/>
      <c r="F487" s="30"/>
      <c r="G487" s="30"/>
      <c r="H487" s="30"/>
      <c r="I487" s="30"/>
      <c r="J487" s="30"/>
      <c r="K487" s="30"/>
    </row>
    <row r="488" spans="2:19" ht="24" customHeight="1" x14ac:dyDescent="0.25">
      <c r="B488" s="31"/>
      <c r="C488" s="30"/>
      <c r="D488" s="30"/>
      <c r="E488" s="30"/>
      <c r="F488" s="30"/>
      <c r="G488" s="30"/>
      <c r="H488" s="30"/>
      <c r="I488" s="30"/>
      <c r="J488" s="30"/>
      <c r="K488" s="30"/>
    </row>
    <row r="489" spans="2:19" ht="33" customHeight="1" x14ac:dyDescent="0.25">
      <c r="B489" s="74" t="s">
        <v>193</v>
      </c>
      <c r="C489" s="75"/>
      <c r="D489" s="75"/>
      <c r="E489" s="75"/>
      <c r="F489" s="75"/>
      <c r="G489" s="75"/>
      <c r="H489" s="75"/>
      <c r="I489" s="75"/>
      <c r="J489" s="75"/>
      <c r="K489" s="75"/>
    </row>
    <row r="490" spans="2:19" ht="24" customHeight="1" x14ac:dyDescent="0.25">
      <c r="B490" s="31"/>
      <c r="C490" s="30" t="s">
        <v>45</v>
      </c>
      <c r="E490" s="30"/>
      <c r="F490" s="30"/>
      <c r="G490" s="30"/>
      <c r="H490" s="30"/>
      <c r="I490" s="30"/>
      <c r="J490" s="30"/>
      <c r="K490" s="30"/>
    </row>
    <row r="491" spans="2:19" ht="24" customHeight="1" thickBot="1" x14ac:dyDescent="0.3">
      <c r="B491" s="31"/>
      <c r="C491" s="30" t="s">
        <v>67</v>
      </c>
      <c r="D491" s="30"/>
      <c r="E491" s="30"/>
      <c r="F491" s="30"/>
      <c r="G491" s="30"/>
      <c r="H491" s="30"/>
      <c r="I491" s="30"/>
      <c r="J491" s="30"/>
      <c r="K491" s="30"/>
    </row>
    <row r="492" spans="2:19" ht="24" customHeight="1" thickBot="1" x14ac:dyDescent="0.3">
      <c r="B492" s="31"/>
      <c r="C492" s="76"/>
      <c r="D492" s="77"/>
      <c r="E492" s="77"/>
      <c r="F492" s="77"/>
      <c r="G492" s="78"/>
      <c r="H492" s="30"/>
      <c r="I492" s="30"/>
      <c r="J492" s="30"/>
      <c r="K492" s="30"/>
    </row>
    <row r="493" spans="2:19" ht="24" customHeight="1" x14ac:dyDescent="0.25">
      <c r="B493" s="31"/>
      <c r="C493" s="30" t="s">
        <v>50</v>
      </c>
      <c r="E493" s="30"/>
      <c r="F493" s="30"/>
      <c r="G493" s="30"/>
      <c r="H493" s="30"/>
      <c r="I493" s="30"/>
      <c r="J493" s="30"/>
      <c r="K493" s="30"/>
      <c r="S493" s="73"/>
    </row>
    <row r="494" spans="2:19" ht="24" customHeight="1" thickBot="1" x14ac:dyDescent="0.3">
      <c r="B494" s="41"/>
      <c r="C494" s="34"/>
      <c r="D494" s="34"/>
      <c r="E494" s="34"/>
      <c r="F494" s="34"/>
      <c r="G494" s="34"/>
      <c r="H494" s="34"/>
      <c r="I494" s="34"/>
      <c r="J494" s="34"/>
      <c r="K494" s="34"/>
    </row>
    <row r="495" spans="2:19" ht="32.450000000000003" customHeight="1" x14ac:dyDescent="0.25">
      <c r="B495" s="101" t="s">
        <v>194</v>
      </c>
      <c r="C495" s="102"/>
      <c r="D495" s="102"/>
      <c r="E495" s="102"/>
      <c r="F495" s="102"/>
      <c r="G495" s="102"/>
      <c r="H495" s="102"/>
      <c r="I495" s="102"/>
      <c r="J495" s="102"/>
      <c r="K495" s="102"/>
    </row>
    <row r="496" spans="2:19" ht="24" customHeight="1" x14ac:dyDescent="0.25">
      <c r="B496" s="31"/>
      <c r="C496" s="30" t="s">
        <v>45</v>
      </c>
      <c r="D496" s="30"/>
      <c r="E496" s="30"/>
      <c r="F496" s="30"/>
      <c r="G496" s="30"/>
      <c r="H496" s="30"/>
      <c r="I496" s="30"/>
      <c r="J496" s="30"/>
      <c r="K496" s="30"/>
    </row>
    <row r="497" spans="2:17" ht="24" customHeight="1" x14ac:dyDescent="0.25">
      <c r="B497" s="31"/>
      <c r="C497" s="30" t="s">
        <v>50</v>
      </c>
      <c r="D497" s="30"/>
      <c r="E497" s="30"/>
      <c r="F497" s="30"/>
      <c r="G497" s="30"/>
      <c r="H497" s="30"/>
      <c r="I497" s="30"/>
      <c r="J497" s="30"/>
      <c r="K497" s="30"/>
      <c r="N497" t="b">
        <v>0</v>
      </c>
      <c r="Q497" s="70">
        <f>IF(N497=TRUE,5.83%,0)</f>
        <v>0</v>
      </c>
    </row>
    <row r="498" spans="2:17" ht="24" customHeight="1" x14ac:dyDescent="0.25">
      <c r="B498" s="31"/>
      <c r="C498" s="30"/>
      <c r="D498" s="30"/>
      <c r="E498" s="30"/>
      <c r="F498" s="30"/>
      <c r="G498" s="30"/>
      <c r="H498" s="30"/>
      <c r="I498" s="30"/>
      <c r="J498" s="30"/>
      <c r="K498" s="30"/>
    </row>
    <row r="499" spans="2:17" ht="30.6" customHeight="1" x14ac:dyDescent="0.25">
      <c r="B499" s="74" t="s">
        <v>195</v>
      </c>
      <c r="C499" s="75"/>
      <c r="D499" s="75"/>
      <c r="E499" s="75"/>
      <c r="F499" s="75"/>
      <c r="G499" s="75"/>
      <c r="H499" s="75"/>
      <c r="I499" s="75"/>
      <c r="J499" s="75"/>
      <c r="K499" s="75"/>
    </row>
    <row r="500" spans="2:17" ht="24" customHeight="1" x14ac:dyDescent="0.25">
      <c r="B500" s="31"/>
      <c r="C500" s="30" t="s">
        <v>45</v>
      </c>
      <c r="D500" s="30"/>
      <c r="E500" s="30"/>
      <c r="F500" s="30"/>
      <c r="G500" s="30"/>
      <c r="H500" s="30"/>
      <c r="I500" s="30"/>
      <c r="J500" s="30"/>
      <c r="K500" s="30"/>
      <c r="N500" t="b">
        <v>0</v>
      </c>
      <c r="Q500" s="70">
        <f t="shared" ref="Q500" si="13">IF(N500=TRUE,5.83%,0)</f>
        <v>0</v>
      </c>
    </row>
    <row r="501" spans="2:17" ht="35.450000000000003" customHeight="1" thickBot="1" x14ac:dyDescent="0.3">
      <c r="B501" s="31"/>
      <c r="C501" s="75" t="s">
        <v>196</v>
      </c>
      <c r="D501" s="75"/>
      <c r="E501" s="75"/>
      <c r="F501" s="75"/>
      <c r="G501" s="75"/>
      <c r="H501" s="75"/>
      <c r="I501" s="75"/>
      <c r="J501" s="75"/>
      <c r="K501" s="75"/>
    </row>
    <row r="502" spans="2:17" ht="24" customHeight="1" thickBot="1" x14ac:dyDescent="0.3">
      <c r="B502" s="31"/>
      <c r="C502" s="76"/>
      <c r="D502" s="77"/>
      <c r="E502" s="77"/>
      <c r="F502" s="77"/>
      <c r="G502" s="78"/>
      <c r="H502" s="30"/>
      <c r="I502" s="30"/>
      <c r="J502" s="30"/>
      <c r="K502" s="30"/>
    </row>
    <row r="503" spans="2:17" ht="24" customHeight="1" x14ac:dyDescent="0.25">
      <c r="B503" s="31"/>
      <c r="C503" s="30" t="s">
        <v>50</v>
      </c>
      <c r="D503" s="30"/>
      <c r="E503" s="30"/>
      <c r="F503" s="30"/>
      <c r="G503" s="30"/>
      <c r="H503" s="30"/>
      <c r="I503" s="30"/>
      <c r="J503" s="30"/>
      <c r="K503" s="30"/>
    </row>
    <row r="504" spans="2:17" ht="24" customHeight="1" x14ac:dyDescent="0.25">
      <c r="B504" s="31"/>
      <c r="C504" s="30"/>
      <c r="D504" s="30"/>
      <c r="E504" s="30"/>
      <c r="F504" s="30"/>
      <c r="G504" s="30"/>
      <c r="H504" s="30"/>
      <c r="I504" s="30"/>
      <c r="J504" s="30"/>
      <c r="K504" s="30"/>
    </row>
    <row r="505" spans="2:17" ht="32.1" customHeight="1" x14ac:dyDescent="0.25">
      <c r="B505" s="74" t="s">
        <v>197</v>
      </c>
      <c r="C505" s="75"/>
      <c r="D505" s="75"/>
      <c r="E505" s="75"/>
      <c r="F505" s="75"/>
      <c r="G505" s="75"/>
      <c r="H505" s="75"/>
      <c r="I505" s="75"/>
      <c r="J505" s="75"/>
      <c r="K505" s="75"/>
    </row>
    <row r="506" spans="2:17" ht="32.450000000000003" customHeight="1" x14ac:dyDescent="0.25">
      <c r="B506" s="31"/>
      <c r="C506" s="75" t="s">
        <v>198</v>
      </c>
      <c r="D506" s="75"/>
      <c r="E506" s="75"/>
      <c r="F506" s="75"/>
      <c r="G506" s="75"/>
      <c r="H506" s="75"/>
      <c r="I506" s="75"/>
      <c r="J506" s="75"/>
      <c r="K506" s="75"/>
    </row>
    <row r="507" spans="2:17" ht="33" customHeight="1" x14ac:dyDescent="0.25">
      <c r="B507" s="31"/>
      <c r="C507" s="30" t="s">
        <v>199</v>
      </c>
      <c r="D507" s="30"/>
      <c r="E507" s="30"/>
      <c r="F507" s="30"/>
      <c r="G507" s="30"/>
      <c r="H507" s="30"/>
      <c r="I507" s="30"/>
      <c r="J507" s="30"/>
      <c r="K507" s="30"/>
    </row>
    <row r="508" spans="2:17" ht="30" customHeight="1" x14ac:dyDescent="0.25">
      <c r="B508" s="31"/>
      <c r="C508" s="75" t="s">
        <v>200</v>
      </c>
      <c r="D508" s="75"/>
      <c r="E508" s="75"/>
      <c r="F508" s="75"/>
      <c r="G508" s="75"/>
      <c r="H508" s="75"/>
      <c r="I508" s="75"/>
      <c r="J508" s="75"/>
      <c r="K508" s="75"/>
    </row>
    <row r="509" spans="2:17" ht="33" customHeight="1" x14ac:dyDescent="0.25">
      <c r="B509" s="31"/>
      <c r="C509" s="75" t="s">
        <v>201</v>
      </c>
      <c r="D509" s="75"/>
      <c r="E509" s="75"/>
      <c r="F509" s="75"/>
      <c r="G509" s="75"/>
      <c r="H509" s="75"/>
      <c r="I509" s="75"/>
      <c r="J509" s="75"/>
      <c r="K509" s="75"/>
    </row>
    <row r="510" spans="2:17" ht="32.1" customHeight="1" x14ac:dyDescent="0.25">
      <c r="B510" s="31"/>
      <c r="C510" s="75" t="s">
        <v>202</v>
      </c>
      <c r="D510" s="75"/>
      <c r="E510" s="75"/>
      <c r="F510" s="75"/>
      <c r="G510" s="75"/>
      <c r="H510" s="75"/>
      <c r="I510" s="75"/>
      <c r="J510" s="75"/>
      <c r="K510" s="75"/>
    </row>
    <row r="511" spans="2:17" ht="24" customHeight="1" thickBot="1" x14ac:dyDescent="0.3">
      <c r="B511" s="31"/>
      <c r="C511" s="30" t="s">
        <v>203</v>
      </c>
      <c r="D511" s="30"/>
      <c r="E511" s="30"/>
      <c r="F511" s="30"/>
      <c r="G511" s="30"/>
      <c r="H511" s="30"/>
      <c r="I511" s="30"/>
      <c r="J511" s="30"/>
      <c r="K511" s="30"/>
    </row>
    <row r="512" spans="2:17" ht="24" customHeight="1" thickBot="1" x14ac:dyDescent="0.3">
      <c r="B512" s="49"/>
      <c r="C512" s="76"/>
      <c r="D512" s="77"/>
      <c r="E512" s="77"/>
      <c r="F512" s="77"/>
      <c r="G512" s="78"/>
      <c r="H512" s="43"/>
      <c r="I512" s="43"/>
      <c r="J512" s="43"/>
      <c r="K512" s="43"/>
    </row>
    <row r="513" spans="2:19" ht="24" customHeight="1" x14ac:dyDescent="0.25">
      <c r="B513" s="31"/>
      <c r="C513" s="68"/>
      <c r="D513" s="68"/>
      <c r="E513" s="68"/>
      <c r="F513" s="68"/>
      <c r="G513" s="68"/>
      <c r="H513" s="30"/>
      <c r="I513" s="30"/>
      <c r="J513" s="30"/>
      <c r="K513" s="43"/>
    </row>
    <row r="514" spans="2:19" ht="24" customHeight="1" x14ac:dyDescent="0.25">
      <c r="B514" s="31"/>
      <c r="C514" s="64"/>
      <c r="D514" s="64"/>
      <c r="E514" s="64"/>
      <c r="F514" s="64"/>
      <c r="G514" s="64"/>
      <c r="H514" s="30"/>
      <c r="I514" s="30"/>
      <c r="J514" s="30"/>
      <c r="K514" s="43"/>
      <c r="S514" s="73">
        <f>SUM(Q496:Q513)</f>
        <v>0</v>
      </c>
    </row>
    <row r="515" spans="2:19" ht="24" customHeight="1" x14ac:dyDescent="0.25">
      <c r="B515" s="31"/>
      <c r="C515" s="64"/>
      <c r="D515" s="64"/>
      <c r="E515" s="64"/>
      <c r="F515" s="64"/>
      <c r="G515" s="64"/>
      <c r="H515" s="30"/>
      <c r="I515" s="30"/>
      <c r="J515" s="30"/>
      <c r="K515" s="43"/>
    </row>
    <row r="516" spans="2:19" ht="24" customHeight="1" x14ac:dyDescent="0.25">
      <c r="B516" s="31"/>
      <c r="C516" s="64"/>
      <c r="D516" s="64"/>
      <c r="E516" s="64"/>
      <c r="F516" s="64"/>
      <c r="G516" s="64"/>
      <c r="H516" s="30"/>
      <c r="I516" s="30"/>
      <c r="J516" s="30"/>
      <c r="K516" s="43"/>
    </row>
    <row r="517" spans="2:19" ht="24" customHeight="1" x14ac:dyDescent="0.25">
      <c r="B517" s="31"/>
      <c r="C517" s="64"/>
      <c r="D517" s="64"/>
      <c r="E517" s="64"/>
      <c r="F517" s="64"/>
      <c r="G517" s="64"/>
      <c r="H517" s="30"/>
      <c r="I517" s="30"/>
      <c r="J517" s="30"/>
      <c r="K517" s="43"/>
    </row>
    <row r="518" spans="2:19" ht="24" customHeight="1" x14ac:dyDescent="0.25">
      <c r="B518" s="31"/>
      <c r="C518" s="64"/>
      <c r="D518" s="64"/>
      <c r="E518" s="64"/>
      <c r="F518" s="64"/>
      <c r="G518" s="64"/>
      <c r="H518" s="30"/>
      <c r="I518" s="30"/>
      <c r="J518" s="30"/>
      <c r="K518" s="43"/>
    </row>
    <row r="519" spans="2:19" ht="24" customHeight="1" x14ac:dyDescent="0.25">
      <c r="B519" s="31"/>
      <c r="C519" s="64"/>
      <c r="D519" s="64"/>
      <c r="E519" s="64"/>
      <c r="F519" s="64"/>
      <c r="G519" s="64"/>
      <c r="H519" s="30"/>
      <c r="I519" s="30"/>
      <c r="J519" s="30"/>
      <c r="K519" s="43"/>
    </row>
    <row r="520" spans="2:19" ht="24" customHeight="1" x14ac:dyDescent="0.25">
      <c r="B520" s="31"/>
      <c r="C520" s="64"/>
      <c r="D520" s="64"/>
      <c r="E520" s="64"/>
      <c r="F520" s="64"/>
      <c r="G520" s="64"/>
      <c r="H520" s="30"/>
      <c r="I520" s="30"/>
      <c r="J520" s="30"/>
      <c r="K520" s="43"/>
    </row>
    <row r="521" spans="2:19" ht="24" customHeight="1" x14ac:dyDescent="0.25">
      <c r="B521" s="31"/>
      <c r="C521" s="64"/>
      <c r="D521" s="64"/>
      <c r="E521" s="64"/>
      <c r="F521" s="64"/>
      <c r="G521" s="64"/>
      <c r="H521" s="30"/>
      <c r="I521" s="30"/>
      <c r="J521" s="30"/>
      <c r="K521" s="43"/>
    </row>
    <row r="522" spans="2:19" ht="24" customHeight="1" x14ac:dyDescent="0.25">
      <c r="B522" s="31"/>
      <c r="C522" s="64"/>
      <c r="D522" s="64"/>
      <c r="E522" s="64"/>
      <c r="F522" s="64"/>
      <c r="G522" s="64"/>
      <c r="H522" s="30"/>
      <c r="I522" s="30"/>
      <c r="J522" s="30"/>
      <c r="K522" s="43"/>
    </row>
    <row r="523" spans="2:19" ht="24" customHeight="1" x14ac:dyDescent="0.25">
      <c r="B523" s="31"/>
      <c r="C523" s="64"/>
      <c r="D523" s="64"/>
      <c r="E523" s="64"/>
      <c r="F523" s="64"/>
      <c r="G523" s="64"/>
      <c r="H523" s="30"/>
      <c r="I523" s="30"/>
      <c r="J523" s="30"/>
      <c r="K523" s="43"/>
    </row>
    <row r="524" spans="2:19" ht="24" customHeight="1" x14ac:dyDescent="0.25">
      <c r="B524" s="49"/>
      <c r="C524" s="43"/>
      <c r="D524" s="43"/>
      <c r="E524" s="43"/>
      <c r="F524" s="43"/>
      <c r="G524" s="43"/>
      <c r="H524" s="43"/>
      <c r="I524" s="43"/>
      <c r="J524" s="43"/>
      <c r="K524" s="43"/>
    </row>
    <row r="525" spans="2:19" ht="24" customHeight="1" x14ac:dyDescent="0.25">
      <c r="B525" s="49"/>
      <c r="C525" s="43"/>
      <c r="D525" s="43"/>
      <c r="E525" s="43"/>
      <c r="F525" s="43"/>
      <c r="G525" s="43"/>
      <c r="H525" s="43"/>
      <c r="I525" s="43"/>
      <c r="J525" s="43"/>
      <c r="K525" s="43"/>
    </row>
    <row r="526" spans="2:19" ht="24" customHeight="1" thickBot="1" x14ac:dyDescent="0.3">
      <c r="B526" s="41"/>
      <c r="C526" s="34"/>
      <c r="D526" s="34"/>
      <c r="E526" s="34"/>
      <c r="F526" s="34"/>
      <c r="G526" s="34"/>
      <c r="H526" s="34"/>
      <c r="I526" s="34"/>
      <c r="J526" s="34"/>
      <c r="K526" s="34"/>
    </row>
    <row r="527" spans="2:19" ht="24" customHeight="1" x14ac:dyDescent="0.25">
      <c r="B527" s="37" t="s">
        <v>204</v>
      </c>
      <c r="C527" s="38"/>
      <c r="D527" s="38"/>
      <c r="E527" s="38"/>
      <c r="F527" s="38"/>
      <c r="G527" s="38"/>
      <c r="H527" s="38"/>
      <c r="I527" s="38"/>
      <c r="J527" s="38"/>
      <c r="K527" s="38"/>
    </row>
    <row r="528" spans="2:19" ht="24" customHeight="1" x14ac:dyDescent="0.25">
      <c r="B528" s="31"/>
      <c r="C528" s="30" t="s">
        <v>45</v>
      </c>
      <c r="D528" s="30"/>
      <c r="E528" s="30"/>
      <c r="F528" s="30"/>
      <c r="G528" s="30"/>
      <c r="H528" s="30"/>
      <c r="I528" s="30"/>
      <c r="J528" s="30"/>
      <c r="K528" s="30"/>
    </row>
    <row r="529" spans="2:11" ht="24" customHeight="1" thickBot="1" x14ac:dyDescent="0.3">
      <c r="B529" s="31"/>
      <c r="C529" s="30" t="s">
        <v>67</v>
      </c>
      <c r="D529" s="30"/>
      <c r="E529" s="30"/>
      <c r="F529" s="30"/>
      <c r="G529" s="30"/>
      <c r="H529" s="30"/>
      <c r="I529" s="30"/>
      <c r="J529" s="30"/>
      <c r="K529" s="30"/>
    </row>
    <row r="530" spans="2:11" ht="24" customHeight="1" thickBot="1" x14ac:dyDescent="0.3">
      <c r="B530" s="31"/>
      <c r="C530" s="76"/>
      <c r="D530" s="77"/>
      <c r="E530" s="77"/>
      <c r="F530" s="77"/>
      <c r="G530" s="78"/>
      <c r="H530" s="30"/>
      <c r="I530" s="30"/>
      <c r="J530" s="30"/>
      <c r="K530" s="30"/>
    </row>
    <row r="531" spans="2:11" ht="24" customHeight="1" x14ac:dyDescent="0.25">
      <c r="B531" s="31"/>
      <c r="C531" s="30" t="s">
        <v>50</v>
      </c>
      <c r="D531" s="30"/>
      <c r="E531" s="30"/>
      <c r="F531" s="30"/>
      <c r="G531" s="30"/>
      <c r="H531" s="30"/>
      <c r="I531" s="30"/>
      <c r="J531" s="30"/>
      <c r="K531" s="30"/>
    </row>
    <row r="532" spans="2:11" ht="24" customHeight="1" x14ac:dyDescent="0.25">
      <c r="B532" s="31"/>
      <c r="C532" s="30"/>
      <c r="D532" s="30"/>
      <c r="E532" s="30"/>
      <c r="F532" s="30"/>
      <c r="G532" s="30"/>
      <c r="H532" s="30"/>
      <c r="I532" s="30"/>
      <c r="J532" s="30"/>
      <c r="K532" s="30"/>
    </row>
    <row r="533" spans="2:11" ht="24" customHeight="1" thickBot="1" x14ac:dyDescent="0.3">
      <c r="B533" s="31" t="s">
        <v>205</v>
      </c>
      <c r="C533" s="30"/>
      <c r="D533" s="30"/>
      <c r="E533" s="30"/>
      <c r="F533" s="30"/>
      <c r="G533" s="30"/>
      <c r="H533" s="30"/>
      <c r="I533" s="30"/>
      <c r="J533" s="30"/>
      <c r="K533" s="30"/>
    </row>
    <row r="534" spans="2:11" ht="24" customHeight="1" thickBot="1" x14ac:dyDescent="0.3">
      <c r="B534" s="31"/>
      <c r="C534" s="30" t="s">
        <v>208</v>
      </c>
      <c r="D534" s="76"/>
      <c r="E534" s="77"/>
      <c r="F534" s="77"/>
      <c r="G534" s="77"/>
      <c r="H534" s="78"/>
      <c r="I534" s="30"/>
      <c r="J534" s="30"/>
      <c r="K534" s="30"/>
    </row>
    <row r="535" spans="2:11" ht="24" customHeight="1" thickBot="1" x14ac:dyDescent="0.3">
      <c r="B535" s="31"/>
      <c r="C535" s="30" t="s">
        <v>209</v>
      </c>
      <c r="D535" s="76"/>
      <c r="E535" s="77"/>
      <c r="F535" s="77"/>
      <c r="G535" s="77"/>
      <c r="H535" s="78"/>
      <c r="I535" s="30"/>
      <c r="J535" s="30"/>
      <c r="K535" s="30"/>
    </row>
    <row r="536" spans="2:11" ht="24" customHeight="1" x14ac:dyDescent="0.25">
      <c r="B536" s="31"/>
      <c r="C536" s="30"/>
      <c r="D536" s="30"/>
      <c r="E536" s="30"/>
      <c r="F536" s="30"/>
      <c r="G536" s="30"/>
      <c r="H536" s="30"/>
      <c r="I536" s="30"/>
      <c r="J536" s="30"/>
      <c r="K536" s="30"/>
    </row>
    <row r="537" spans="2:11" ht="24" customHeight="1" thickBot="1" x14ac:dyDescent="0.3">
      <c r="B537" s="31" t="s">
        <v>206</v>
      </c>
      <c r="C537" s="30"/>
      <c r="D537" s="30"/>
      <c r="E537" s="30"/>
      <c r="F537" s="30"/>
      <c r="G537" s="30"/>
      <c r="H537" s="30"/>
      <c r="I537" s="30"/>
      <c r="J537" s="30"/>
      <c r="K537" s="30"/>
    </row>
    <row r="538" spans="2:11" ht="24" customHeight="1" thickBot="1" x14ac:dyDescent="0.3">
      <c r="B538" s="31"/>
      <c r="C538" s="30" t="s">
        <v>208</v>
      </c>
      <c r="D538" s="76"/>
      <c r="E538" s="77"/>
      <c r="F538" s="77"/>
      <c r="G538" s="77"/>
      <c r="H538" s="78"/>
      <c r="I538" s="30"/>
      <c r="J538" s="30"/>
      <c r="K538" s="30"/>
    </row>
    <row r="539" spans="2:11" ht="24" customHeight="1" thickBot="1" x14ac:dyDescent="0.3">
      <c r="B539" s="31"/>
      <c r="C539" s="30" t="s">
        <v>209</v>
      </c>
      <c r="D539" s="76"/>
      <c r="E539" s="77"/>
      <c r="F539" s="77"/>
      <c r="G539" s="77"/>
      <c r="H539" s="78"/>
      <c r="I539" s="30"/>
      <c r="J539" s="30"/>
      <c r="K539" s="30"/>
    </row>
    <row r="540" spans="2:11" ht="24" customHeight="1" x14ac:dyDescent="0.25">
      <c r="B540" s="31"/>
      <c r="C540" s="30"/>
      <c r="D540" s="30"/>
      <c r="E540" s="30"/>
      <c r="F540" s="30"/>
      <c r="G540" s="30"/>
      <c r="H540" s="30"/>
      <c r="I540" s="30"/>
      <c r="J540" s="30"/>
      <c r="K540" s="30"/>
    </row>
    <row r="541" spans="2:11" ht="24" customHeight="1" thickBot="1" x14ac:dyDescent="0.3">
      <c r="B541" s="50" t="s">
        <v>207</v>
      </c>
      <c r="C541" s="30"/>
      <c r="D541" s="30"/>
      <c r="E541" s="30"/>
      <c r="F541" s="30"/>
      <c r="G541" s="30"/>
      <c r="H541" s="30"/>
      <c r="I541" s="30"/>
      <c r="J541" s="30"/>
      <c r="K541" s="30"/>
    </row>
    <row r="542" spans="2:11" ht="24" customHeight="1" thickBot="1" x14ac:dyDescent="0.3">
      <c r="B542" s="31"/>
      <c r="C542" s="30" t="s">
        <v>208</v>
      </c>
      <c r="D542" s="76"/>
      <c r="E542" s="77"/>
      <c r="F542" s="77"/>
      <c r="G542" s="77"/>
      <c r="H542" s="78"/>
      <c r="I542" s="30"/>
      <c r="J542" s="30"/>
      <c r="K542" s="30"/>
    </row>
    <row r="543" spans="2:11" ht="24" customHeight="1" thickBot="1" x14ac:dyDescent="0.3">
      <c r="B543" s="31"/>
      <c r="C543" s="30" t="s">
        <v>209</v>
      </c>
      <c r="D543" s="76"/>
      <c r="E543" s="77"/>
      <c r="F543" s="77"/>
      <c r="G543" s="77"/>
      <c r="H543" s="78"/>
      <c r="I543" s="30"/>
      <c r="J543" s="30"/>
      <c r="K543" s="30"/>
    </row>
    <row r="544" spans="2:11" ht="24" customHeight="1" thickBot="1" x14ac:dyDescent="0.3">
      <c r="B544" s="41"/>
      <c r="C544" s="34"/>
      <c r="D544" s="34"/>
      <c r="E544" s="34"/>
      <c r="F544" s="34"/>
      <c r="G544" s="34"/>
      <c r="H544" s="34"/>
      <c r="I544" s="34"/>
      <c r="J544" s="34"/>
      <c r="K544" s="34"/>
    </row>
    <row r="545" spans="2:17" ht="24" customHeight="1" thickBot="1" x14ac:dyDescent="0.3">
      <c r="B545" s="202" t="s">
        <v>210</v>
      </c>
      <c r="C545" s="203"/>
      <c r="D545" s="203"/>
      <c r="E545" s="203"/>
      <c r="F545" s="203"/>
      <c r="G545" s="203"/>
      <c r="H545" s="203"/>
      <c r="I545" s="203"/>
      <c r="J545" s="203"/>
      <c r="K545" s="204"/>
      <c r="L545" s="69" t="s">
        <v>27</v>
      </c>
    </row>
    <row r="546" spans="2:17" ht="24" customHeight="1" x14ac:dyDescent="0.25">
      <c r="B546" s="37" t="s">
        <v>211</v>
      </c>
      <c r="C546" s="38"/>
      <c r="D546" s="38"/>
      <c r="E546" s="38"/>
      <c r="F546" s="38"/>
      <c r="G546" s="38"/>
      <c r="H546" s="38"/>
      <c r="I546" s="38"/>
      <c r="J546" s="38"/>
      <c r="K546" s="38"/>
    </row>
    <row r="547" spans="2:17" ht="24" customHeight="1" x14ac:dyDescent="0.25">
      <c r="B547" s="31"/>
      <c r="C547" s="30" t="s">
        <v>45</v>
      </c>
      <c r="E547" s="30"/>
      <c r="F547" s="30"/>
      <c r="G547" s="30"/>
      <c r="H547" s="30"/>
      <c r="I547" s="30"/>
      <c r="J547" s="30"/>
      <c r="K547" s="30"/>
    </row>
    <row r="548" spans="2:17" ht="24" customHeight="1" thickBot="1" x14ac:dyDescent="0.3">
      <c r="B548" s="31"/>
      <c r="C548" s="30" t="s">
        <v>67</v>
      </c>
      <c r="D548" s="30"/>
      <c r="E548" s="30"/>
      <c r="F548" s="30"/>
      <c r="G548" s="30"/>
      <c r="H548" s="30"/>
      <c r="I548" s="30"/>
      <c r="J548" s="30"/>
      <c r="K548" s="30"/>
    </row>
    <row r="549" spans="2:17" ht="24" customHeight="1" thickBot="1" x14ac:dyDescent="0.3">
      <c r="B549" s="31"/>
      <c r="C549" s="76"/>
      <c r="D549" s="77"/>
      <c r="E549" s="77"/>
      <c r="F549" s="77"/>
      <c r="G549" s="78"/>
      <c r="H549" s="30"/>
      <c r="I549" s="30"/>
      <c r="J549" s="30"/>
      <c r="K549" s="30"/>
    </row>
    <row r="550" spans="2:17" ht="24" customHeight="1" x14ac:dyDescent="0.25">
      <c r="B550" s="31"/>
      <c r="C550" s="30" t="s">
        <v>50</v>
      </c>
      <c r="D550" s="30"/>
      <c r="E550" s="30"/>
      <c r="F550" s="30"/>
      <c r="G550" s="30"/>
      <c r="H550" s="30"/>
      <c r="I550" s="30"/>
      <c r="J550" s="30"/>
      <c r="K550" s="30"/>
    </row>
    <row r="551" spans="2:17" ht="24" customHeight="1" x14ac:dyDescent="0.25">
      <c r="B551" s="51"/>
      <c r="C551" s="36"/>
      <c r="D551" s="36"/>
      <c r="E551" s="36"/>
      <c r="F551" s="36"/>
      <c r="G551" s="36"/>
      <c r="H551" s="36"/>
      <c r="I551" s="36"/>
      <c r="J551" s="36"/>
      <c r="K551" s="36"/>
    </row>
    <row r="552" spans="2:17" ht="33" customHeight="1" x14ac:dyDescent="0.25">
      <c r="B552" s="74" t="s">
        <v>46</v>
      </c>
      <c r="C552" s="75"/>
      <c r="D552" s="75"/>
      <c r="E552" s="75"/>
      <c r="F552" s="75"/>
      <c r="G552" s="75"/>
      <c r="H552" s="75"/>
      <c r="I552" s="75"/>
      <c r="J552" s="75"/>
      <c r="K552" s="75"/>
    </row>
    <row r="553" spans="2:17" ht="24" customHeight="1" x14ac:dyDescent="0.25">
      <c r="B553" s="51"/>
      <c r="C553" s="52" t="s">
        <v>212</v>
      </c>
      <c r="D553" s="36"/>
      <c r="E553" s="36"/>
      <c r="F553" s="36"/>
      <c r="G553" s="36"/>
      <c r="H553" s="36"/>
      <c r="I553" s="36"/>
      <c r="J553" s="36"/>
      <c r="K553" s="36"/>
    </row>
    <row r="554" spans="2:17" ht="24" customHeight="1" x14ac:dyDescent="0.25">
      <c r="B554" s="31"/>
      <c r="C554" s="30" t="s">
        <v>113</v>
      </c>
      <c r="D554" s="30"/>
      <c r="E554" s="30"/>
      <c r="F554" s="30"/>
      <c r="G554" s="30"/>
      <c r="H554" s="30"/>
      <c r="I554" s="30"/>
      <c r="J554" s="30"/>
      <c r="K554" s="30"/>
      <c r="N554" t="b">
        <v>0</v>
      </c>
      <c r="Q554" s="70">
        <f>IF(N554=TRUE,0.08%,0)</f>
        <v>0</v>
      </c>
    </row>
    <row r="555" spans="2:17" ht="24" customHeight="1" x14ac:dyDescent="0.25">
      <c r="B555" s="31"/>
      <c r="C555" s="30" t="s">
        <v>114</v>
      </c>
      <c r="D555" s="30"/>
      <c r="E555" s="30"/>
      <c r="F555" s="30"/>
      <c r="G555" s="30"/>
      <c r="H555" s="30"/>
      <c r="I555" s="30"/>
      <c r="J555" s="30"/>
      <c r="K555" s="30"/>
      <c r="N555" t="b">
        <v>0</v>
      </c>
      <c r="Q555" s="70">
        <f t="shared" ref="Q555:Q565" si="14">IF(N555=TRUE,0.08%,0)</f>
        <v>0</v>
      </c>
    </row>
    <row r="556" spans="2:17" ht="24" customHeight="1" x14ac:dyDescent="0.25">
      <c r="B556" s="31"/>
      <c r="C556" s="30" t="s">
        <v>115</v>
      </c>
      <c r="D556" s="30"/>
      <c r="E556" s="30"/>
      <c r="F556" s="30"/>
      <c r="G556" s="30"/>
      <c r="H556" s="30"/>
      <c r="I556" s="30"/>
      <c r="J556" s="30"/>
      <c r="K556" s="30"/>
      <c r="N556" t="b">
        <v>0</v>
      </c>
      <c r="Q556" s="70">
        <f t="shared" si="14"/>
        <v>0</v>
      </c>
    </row>
    <row r="557" spans="2:17" ht="24" customHeight="1" x14ac:dyDescent="0.25">
      <c r="B557" s="31"/>
      <c r="C557" s="30" t="s">
        <v>116</v>
      </c>
      <c r="D557" s="30"/>
      <c r="E557" s="30"/>
      <c r="F557" s="30"/>
      <c r="G557" s="30"/>
      <c r="H557" s="30"/>
      <c r="I557" s="30"/>
      <c r="J557" s="30"/>
      <c r="K557" s="30"/>
      <c r="N557" t="b">
        <v>0</v>
      </c>
      <c r="Q557" s="70">
        <f t="shared" si="14"/>
        <v>0</v>
      </c>
    </row>
    <row r="558" spans="2:17" ht="24" customHeight="1" x14ac:dyDescent="0.25">
      <c r="B558" s="31"/>
      <c r="C558" s="30" t="s">
        <v>117</v>
      </c>
      <c r="D558" s="30"/>
      <c r="E558" s="30"/>
      <c r="F558" s="30"/>
      <c r="G558" s="30"/>
      <c r="H558" s="30"/>
      <c r="I558" s="30"/>
      <c r="J558" s="30"/>
      <c r="K558" s="30"/>
      <c r="N558" t="b">
        <v>0</v>
      </c>
      <c r="Q558" s="70">
        <f t="shared" si="14"/>
        <v>0</v>
      </c>
    </row>
    <row r="559" spans="2:17" ht="24" customHeight="1" x14ac:dyDescent="0.25">
      <c r="B559" s="31"/>
      <c r="C559" s="30" t="s">
        <v>118</v>
      </c>
      <c r="D559" s="30"/>
      <c r="E559" s="30"/>
      <c r="F559" s="30"/>
      <c r="G559" s="30"/>
      <c r="H559" s="30"/>
      <c r="I559" s="30"/>
      <c r="J559" s="30"/>
      <c r="K559" s="30"/>
      <c r="N559" t="b">
        <v>0</v>
      </c>
      <c r="Q559" s="70">
        <f t="shared" si="14"/>
        <v>0</v>
      </c>
    </row>
    <row r="560" spans="2:17" ht="24" customHeight="1" x14ac:dyDescent="0.25">
      <c r="B560" s="31"/>
      <c r="C560" s="30" t="s">
        <v>119</v>
      </c>
      <c r="D560" s="30"/>
      <c r="E560" s="30"/>
      <c r="F560" s="30"/>
      <c r="G560" s="30"/>
      <c r="H560" s="30"/>
      <c r="I560" s="30"/>
      <c r="J560" s="30"/>
      <c r="K560" s="30"/>
      <c r="N560" t="b">
        <v>0</v>
      </c>
      <c r="Q560" s="70">
        <f t="shared" si="14"/>
        <v>0</v>
      </c>
    </row>
    <row r="561" spans="2:17" ht="24" customHeight="1" x14ac:dyDescent="0.25">
      <c r="B561" s="31"/>
      <c r="C561" s="30" t="s">
        <v>120</v>
      </c>
      <c r="D561" s="30"/>
      <c r="E561" s="30"/>
      <c r="F561" s="30"/>
      <c r="G561" s="30"/>
      <c r="H561" s="30"/>
      <c r="I561" s="30"/>
      <c r="J561" s="30"/>
      <c r="K561" s="30"/>
      <c r="N561" t="b">
        <v>0</v>
      </c>
      <c r="Q561" s="70">
        <f t="shared" si="14"/>
        <v>0</v>
      </c>
    </row>
    <row r="562" spans="2:17" ht="24" customHeight="1" x14ac:dyDescent="0.25">
      <c r="B562" s="31"/>
      <c r="C562" s="30" t="s">
        <v>121</v>
      </c>
      <c r="D562" s="30"/>
      <c r="E562" s="30"/>
      <c r="F562" s="30"/>
      <c r="G562" s="30"/>
      <c r="H562" s="30"/>
      <c r="I562" s="30"/>
      <c r="J562" s="30"/>
      <c r="K562" s="30"/>
      <c r="N562" t="b">
        <v>0</v>
      </c>
      <c r="Q562" s="70">
        <f t="shared" si="14"/>
        <v>0</v>
      </c>
    </row>
    <row r="563" spans="2:17" ht="24" customHeight="1" x14ac:dyDescent="0.25">
      <c r="B563" s="31"/>
      <c r="C563" s="30" t="s">
        <v>122</v>
      </c>
      <c r="D563" s="30"/>
      <c r="E563" s="30"/>
      <c r="F563" s="30"/>
      <c r="G563" s="30"/>
      <c r="H563" s="30"/>
      <c r="I563" s="30"/>
      <c r="J563" s="30"/>
      <c r="K563" s="30"/>
      <c r="N563" t="b">
        <v>0</v>
      </c>
      <c r="Q563" s="70">
        <f t="shared" si="14"/>
        <v>0</v>
      </c>
    </row>
    <row r="564" spans="2:17" ht="24" customHeight="1" x14ac:dyDescent="0.25">
      <c r="B564" s="31"/>
      <c r="C564" s="30" t="s">
        <v>123</v>
      </c>
      <c r="D564" s="30"/>
      <c r="E564" s="30"/>
      <c r="F564" s="30"/>
      <c r="G564" s="30"/>
      <c r="H564" s="30"/>
      <c r="I564" s="30"/>
      <c r="J564" s="30"/>
      <c r="K564" s="30"/>
      <c r="N564" t="b">
        <v>0</v>
      </c>
      <c r="Q564" s="70">
        <f t="shared" si="14"/>
        <v>0</v>
      </c>
    </row>
    <row r="565" spans="2:17" ht="24" customHeight="1" x14ac:dyDescent="0.25">
      <c r="B565" s="31"/>
      <c r="C565" s="30" t="s">
        <v>124</v>
      </c>
      <c r="D565" s="30"/>
      <c r="E565" s="30"/>
      <c r="F565" s="30"/>
      <c r="G565" s="30"/>
      <c r="H565" s="30"/>
      <c r="I565" s="30"/>
      <c r="J565" s="30"/>
      <c r="K565" s="30"/>
      <c r="N565" t="b">
        <v>0</v>
      </c>
      <c r="Q565" s="70">
        <f t="shared" si="14"/>
        <v>0</v>
      </c>
    </row>
    <row r="566" spans="2:17" ht="24" customHeight="1" x14ac:dyDescent="0.25">
      <c r="B566" s="49"/>
      <c r="C566" s="43"/>
      <c r="D566" s="43"/>
      <c r="E566" s="43"/>
      <c r="F566" s="43"/>
      <c r="G566" s="43"/>
      <c r="H566" s="43"/>
      <c r="I566" s="43"/>
      <c r="J566" s="43"/>
      <c r="K566" s="43"/>
    </row>
    <row r="567" spans="2:17" ht="24" customHeight="1" x14ac:dyDescent="0.25">
      <c r="B567" s="51"/>
      <c r="C567" s="52" t="s">
        <v>213</v>
      </c>
      <c r="D567" s="36"/>
      <c r="E567" s="36"/>
      <c r="F567" s="36"/>
      <c r="G567" s="36"/>
      <c r="H567" s="36"/>
      <c r="I567" s="36"/>
      <c r="J567" s="36"/>
      <c r="K567" s="36"/>
    </row>
    <row r="568" spans="2:17" ht="24" customHeight="1" x14ac:dyDescent="0.25">
      <c r="B568" s="31"/>
      <c r="C568" s="30" t="s">
        <v>213</v>
      </c>
      <c r="D568" s="30"/>
      <c r="E568" s="30"/>
      <c r="F568" s="30"/>
      <c r="G568" s="30"/>
      <c r="H568" s="30"/>
      <c r="I568" s="30"/>
      <c r="J568" s="30"/>
      <c r="K568" s="30"/>
      <c r="N568" t="b">
        <v>0</v>
      </c>
      <c r="Q568" s="70">
        <f>IF(N568=TRUE,1%,0)</f>
        <v>0</v>
      </c>
    </row>
    <row r="569" spans="2:17" ht="24" customHeight="1" x14ac:dyDescent="0.25">
      <c r="B569" s="49"/>
      <c r="C569" s="43"/>
      <c r="D569" s="43"/>
      <c r="E569" s="43"/>
      <c r="F569" s="43"/>
      <c r="G569" s="43"/>
      <c r="H569" s="43"/>
      <c r="I569" s="43"/>
      <c r="J569" s="43"/>
      <c r="K569" s="43"/>
    </row>
    <row r="570" spans="2:17" ht="24" customHeight="1" x14ac:dyDescent="0.25">
      <c r="B570" s="49"/>
      <c r="C570" s="53" t="s">
        <v>214</v>
      </c>
      <c r="D570" s="43"/>
      <c r="E570" s="43"/>
      <c r="F570" s="43"/>
      <c r="G570" s="43"/>
      <c r="H570" s="43"/>
      <c r="I570" s="43"/>
      <c r="J570" s="43"/>
      <c r="K570" s="43"/>
    </row>
    <row r="571" spans="2:17" ht="24" customHeight="1" x14ac:dyDescent="0.25">
      <c r="B571" s="31"/>
      <c r="C571" s="43" t="s">
        <v>153</v>
      </c>
      <c r="D571" s="43"/>
      <c r="E571" s="43"/>
      <c r="F571" s="43"/>
      <c r="G571" s="43"/>
      <c r="H571" s="43"/>
      <c r="I571" s="43"/>
      <c r="J571" s="43"/>
      <c r="K571" s="43"/>
      <c r="N571" t="b">
        <v>0</v>
      </c>
      <c r="Q571" s="70">
        <f>IF(N571=TRUE,0.1%,0)</f>
        <v>0</v>
      </c>
    </row>
    <row r="572" spans="2:17" ht="24" customHeight="1" x14ac:dyDescent="0.25">
      <c r="B572" s="31"/>
      <c r="C572" s="43" t="s">
        <v>154</v>
      </c>
      <c r="D572" s="43"/>
      <c r="E572" s="43"/>
      <c r="F572" s="43"/>
      <c r="G572" s="43"/>
      <c r="H572" s="43"/>
      <c r="I572" s="43"/>
      <c r="J572" s="43"/>
      <c r="K572" s="43"/>
      <c r="N572" t="b">
        <v>0</v>
      </c>
      <c r="Q572" s="70">
        <f t="shared" ref="Q572:Q580" si="15">IF(N572=TRUE,0.1%,0)</f>
        <v>0</v>
      </c>
    </row>
    <row r="573" spans="2:17" ht="24" customHeight="1" x14ac:dyDescent="0.25">
      <c r="B573" s="31"/>
      <c r="C573" s="43" t="s">
        <v>155</v>
      </c>
      <c r="D573" s="43"/>
      <c r="E573" s="43"/>
      <c r="F573" s="43"/>
      <c r="G573" s="43"/>
      <c r="H573" s="43"/>
      <c r="I573" s="43"/>
      <c r="J573" s="43"/>
      <c r="K573" s="43"/>
      <c r="N573" t="b">
        <v>0</v>
      </c>
      <c r="Q573" s="70">
        <f t="shared" si="15"/>
        <v>0</v>
      </c>
    </row>
    <row r="574" spans="2:17" ht="24" customHeight="1" x14ac:dyDescent="0.25">
      <c r="B574" s="31"/>
      <c r="C574" s="43" t="s">
        <v>156</v>
      </c>
      <c r="D574" s="43"/>
      <c r="E574" s="43"/>
      <c r="F574" s="43"/>
      <c r="G574" s="43"/>
      <c r="H574" s="43"/>
      <c r="I574" s="43"/>
      <c r="J574" s="43"/>
      <c r="K574" s="43"/>
      <c r="N574" t="b">
        <v>0</v>
      </c>
      <c r="Q574" s="70">
        <f t="shared" si="15"/>
        <v>0</v>
      </c>
    </row>
    <row r="575" spans="2:17" ht="24" customHeight="1" x14ac:dyDescent="0.25">
      <c r="B575" s="31"/>
      <c r="C575" s="43" t="s">
        <v>157</v>
      </c>
      <c r="D575" s="43"/>
      <c r="E575" s="43"/>
      <c r="F575" s="43"/>
      <c r="G575" s="43"/>
      <c r="H575" s="43"/>
      <c r="I575" s="43"/>
      <c r="J575" s="43"/>
      <c r="K575" s="43"/>
      <c r="N575" t="b">
        <v>0</v>
      </c>
      <c r="Q575" s="70">
        <f t="shared" si="15"/>
        <v>0</v>
      </c>
    </row>
    <row r="576" spans="2:17" ht="24" customHeight="1" x14ac:dyDescent="0.25">
      <c r="B576" s="31"/>
      <c r="C576" s="43" t="s">
        <v>158</v>
      </c>
      <c r="D576" s="43"/>
      <c r="E576" s="43"/>
      <c r="F576" s="43"/>
      <c r="G576" s="43"/>
      <c r="H576" s="43"/>
      <c r="I576" s="43"/>
      <c r="J576" s="43"/>
      <c r="K576" s="43"/>
      <c r="N576" t="b">
        <v>0</v>
      </c>
      <c r="Q576" s="70">
        <f t="shared" si="15"/>
        <v>0</v>
      </c>
    </row>
    <row r="577" spans="2:17" ht="24" customHeight="1" x14ac:dyDescent="0.25">
      <c r="B577" s="31"/>
      <c r="C577" s="43" t="s">
        <v>159</v>
      </c>
      <c r="D577" s="43"/>
      <c r="E577" s="43"/>
      <c r="F577" s="43"/>
      <c r="G577" s="43"/>
      <c r="H577" s="43"/>
      <c r="I577" s="43"/>
      <c r="J577" s="43"/>
      <c r="K577" s="43"/>
      <c r="N577" t="b">
        <v>0</v>
      </c>
      <c r="Q577" s="70">
        <f t="shared" si="15"/>
        <v>0</v>
      </c>
    </row>
    <row r="578" spans="2:17" ht="24" customHeight="1" x14ac:dyDescent="0.25">
      <c r="B578" s="31"/>
      <c r="C578" s="43" t="s">
        <v>160</v>
      </c>
      <c r="D578" s="43"/>
      <c r="E578" s="43"/>
      <c r="F578" s="43"/>
      <c r="G578" s="43"/>
      <c r="H578" s="43"/>
      <c r="I578" s="43"/>
      <c r="J578" s="43"/>
      <c r="K578" s="43"/>
      <c r="N578" t="b">
        <v>0</v>
      </c>
      <c r="Q578" s="70">
        <f t="shared" si="15"/>
        <v>0</v>
      </c>
    </row>
    <row r="579" spans="2:17" ht="24" customHeight="1" x14ac:dyDescent="0.25">
      <c r="B579" s="31"/>
      <c r="C579" s="43" t="s">
        <v>161</v>
      </c>
      <c r="D579" s="43"/>
      <c r="E579" s="43"/>
      <c r="F579" s="43"/>
      <c r="G579" s="43"/>
      <c r="H579" s="43"/>
      <c r="I579" s="43"/>
      <c r="J579" s="43"/>
      <c r="K579" s="43"/>
      <c r="N579" t="b">
        <v>0</v>
      </c>
      <c r="Q579" s="70">
        <f t="shared" si="15"/>
        <v>0</v>
      </c>
    </row>
    <row r="580" spans="2:17" ht="24" customHeight="1" x14ac:dyDescent="0.25">
      <c r="B580" s="31"/>
      <c r="C580" s="30" t="s">
        <v>162</v>
      </c>
      <c r="D580" s="30"/>
      <c r="E580" s="30"/>
      <c r="F580" s="30"/>
      <c r="G580" s="30"/>
      <c r="H580" s="30"/>
      <c r="I580" s="30"/>
      <c r="J580" s="30"/>
      <c r="K580" s="30"/>
      <c r="N580" t="b">
        <v>0</v>
      </c>
      <c r="Q580" s="70">
        <f t="shared" si="15"/>
        <v>0</v>
      </c>
    </row>
    <row r="581" spans="2:17" ht="24" customHeight="1" x14ac:dyDescent="0.25">
      <c r="B581" s="31"/>
      <c r="C581" s="30"/>
      <c r="D581" s="30"/>
      <c r="E581" s="30"/>
      <c r="F581" s="30"/>
      <c r="G581" s="30"/>
      <c r="H581" s="30"/>
      <c r="I581" s="30"/>
      <c r="J581" s="30"/>
      <c r="K581" s="30"/>
    </row>
    <row r="582" spans="2:17" ht="24" customHeight="1" x14ac:dyDescent="0.25">
      <c r="B582" s="49"/>
      <c r="C582" s="53" t="s">
        <v>215</v>
      </c>
      <c r="D582" s="30"/>
      <c r="E582" s="30"/>
      <c r="F582" s="30"/>
      <c r="G582" s="30"/>
      <c r="H582" s="30"/>
      <c r="I582" s="30"/>
      <c r="J582" s="30"/>
      <c r="K582" s="30"/>
    </row>
    <row r="583" spans="2:17" ht="24" customHeight="1" x14ac:dyDescent="0.25">
      <c r="B583" s="31"/>
      <c r="C583" s="43" t="s">
        <v>219</v>
      </c>
      <c r="D583" s="30"/>
      <c r="E583" s="30"/>
      <c r="F583" s="30"/>
      <c r="G583" s="30"/>
      <c r="H583" s="30"/>
      <c r="I583" s="30"/>
      <c r="J583" s="30"/>
      <c r="K583" s="30"/>
      <c r="N583" t="b">
        <v>0</v>
      </c>
      <c r="Q583" s="70">
        <f>IF(N583=TRUE,0.07%,0)</f>
        <v>0</v>
      </c>
    </row>
    <row r="584" spans="2:17" ht="24" customHeight="1" x14ac:dyDescent="0.25">
      <c r="B584" s="31"/>
      <c r="C584" s="43" t="s">
        <v>167</v>
      </c>
      <c r="D584" s="30"/>
      <c r="E584" s="30"/>
      <c r="F584" s="30"/>
      <c r="G584" s="30"/>
      <c r="H584" s="30"/>
      <c r="I584" s="30"/>
      <c r="J584" s="30"/>
      <c r="K584" s="30"/>
      <c r="N584" t="b">
        <v>0</v>
      </c>
      <c r="Q584" s="70">
        <f t="shared" ref="Q584:Q597" si="16">IF(N584=TRUE,0.07%,0)</f>
        <v>0</v>
      </c>
    </row>
    <row r="585" spans="2:17" ht="24" customHeight="1" x14ac:dyDescent="0.25">
      <c r="B585" s="31"/>
      <c r="C585" s="43" t="s">
        <v>168</v>
      </c>
      <c r="D585" s="30"/>
      <c r="E585" s="30"/>
      <c r="F585" s="30"/>
      <c r="G585" s="30"/>
      <c r="H585" s="30"/>
      <c r="I585" s="30"/>
      <c r="J585" s="30"/>
      <c r="K585" s="30"/>
      <c r="N585" t="b">
        <v>0</v>
      </c>
      <c r="Q585" s="70">
        <f t="shared" si="16"/>
        <v>0</v>
      </c>
    </row>
    <row r="586" spans="2:17" ht="24" customHeight="1" x14ac:dyDescent="0.25">
      <c r="B586" s="31"/>
      <c r="C586" s="43" t="s">
        <v>169</v>
      </c>
      <c r="D586" s="30"/>
      <c r="E586" s="30"/>
      <c r="F586" s="30"/>
      <c r="G586" s="30"/>
      <c r="H586" s="30"/>
      <c r="I586" s="30"/>
      <c r="J586" s="30"/>
      <c r="K586" s="30"/>
      <c r="N586" t="b">
        <v>0</v>
      </c>
      <c r="Q586" s="70">
        <f t="shared" si="16"/>
        <v>0</v>
      </c>
    </row>
    <row r="587" spans="2:17" ht="24" customHeight="1" x14ac:dyDescent="0.25">
      <c r="B587" s="31"/>
      <c r="C587" s="43" t="s">
        <v>170</v>
      </c>
      <c r="D587" s="30"/>
      <c r="E587" s="30"/>
      <c r="F587" s="30"/>
      <c r="G587" s="30"/>
      <c r="H587" s="30"/>
      <c r="I587" s="30"/>
      <c r="J587" s="30"/>
      <c r="K587" s="30"/>
      <c r="N587" t="b">
        <v>0</v>
      </c>
      <c r="Q587" s="70">
        <f t="shared" si="16"/>
        <v>0</v>
      </c>
    </row>
    <row r="588" spans="2:17" ht="24" customHeight="1" x14ac:dyDescent="0.25">
      <c r="B588" s="31"/>
      <c r="C588" s="43" t="s">
        <v>171</v>
      </c>
      <c r="D588" s="30"/>
      <c r="E588" s="30"/>
      <c r="F588" s="30"/>
      <c r="G588" s="30"/>
      <c r="H588" s="30"/>
      <c r="I588" s="30"/>
      <c r="J588" s="30"/>
      <c r="K588" s="30"/>
      <c r="N588" t="b">
        <v>0</v>
      </c>
      <c r="Q588" s="70">
        <f t="shared" si="16"/>
        <v>0</v>
      </c>
    </row>
    <row r="589" spans="2:17" ht="24" customHeight="1" x14ac:dyDescent="0.25">
      <c r="B589" s="31"/>
      <c r="C589" s="43" t="s">
        <v>172</v>
      </c>
      <c r="D589" s="30"/>
      <c r="E589" s="30"/>
      <c r="F589" s="30"/>
      <c r="G589" s="30"/>
      <c r="H589" s="30"/>
      <c r="I589" s="30"/>
      <c r="J589" s="30"/>
      <c r="K589" s="30"/>
      <c r="N589" t="b">
        <v>0</v>
      </c>
      <c r="Q589" s="70">
        <f t="shared" si="16"/>
        <v>0</v>
      </c>
    </row>
    <row r="590" spans="2:17" ht="24" customHeight="1" x14ac:dyDescent="0.25">
      <c r="B590" s="31"/>
      <c r="C590" s="43" t="s">
        <v>173</v>
      </c>
      <c r="D590" s="30"/>
      <c r="E590" s="30"/>
      <c r="F590" s="30"/>
      <c r="G590" s="30"/>
      <c r="H590" s="30"/>
      <c r="I590" s="30"/>
      <c r="J590" s="30"/>
      <c r="K590" s="30"/>
      <c r="N590" t="b">
        <v>0</v>
      </c>
      <c r="Q590" s="70">
        <f t="shared" si="16"/>
        <v>0</v>
      </c>
    </row>
    <row r="591" spans="2:17" ht="24" customHeight="1" x14ac:dyDescent="0.25">
      <c r="B591" s="31"/>
      <c r="C591" s="43" t="s">
        <v>174</v>
      </c>
      <c r="D591" s="30"/>
      <c r="E591" s="30"/>
      <c r="F591" s="30"/>
      <c r="G591" s="30"/>
      <c r="H591" s="30"/>
      <c r="I591" s="30"/>
      <c r="J591" s="30"/>
      <c r="K591" s="30"/>
      <c r="N591" t="b">
        <v>0</v>
      </c>
      <c r="Q591" s="70">
        <f t="shared" si="16"/>
        <v>0</v>
      </c>
    </row>
    <row r="592" spans="2:17" ht="24" customHeight="1" x14ac:dyDescent="0.25">
      <c r="B592" s="31"/>
      <c r="C592" s="30" t="s">
        <v>175</v>
      </c>
      <c r="D592" s="30"/>
      <c r="E592" s="30"/>
      <c r="F592" s="30"/>
      <c r="G592" s="30"/>
      <c r="H592" s="30"/>
      <c r="I592" s="30"/>
      <c r="J592" s="30"/>
      <c r="K592" s="30"/>
      <c r="N592" t="b">
        <v>0</v>
      </c>
      <c r="Q592" s="70">
        <f t="shared" si="16"/>
        <v>0</v>
      </c>
    </row>
    <row r="593" spans="2:17" ht="24" customHeight="1" x14ac:dyDescent="0.25">
      <c r="B593" s="31"/>
      <c r="C593" s="30" t="s">
        <v>176</v>
      </c>
      <c r="D593" s="30"/>
      <c r="E593" s="30"/>
      <c r="F593" s="30"/>
      <c r="G593" s="30"/>
      <c r="H593" s="30"/>
      <c r="I593" s="30"/>
      <c r="J593" s="30"/>
      <c r="K593" s="30"/>
      <c r="N593" t="b">
        <v>0</v>
      </c>
      <c r="Q593" s="70">
        <f t="shared" si="16"/>
        <v>0</v>
      </c>
    </row>
    <row r="594" spans="2:17" ht="24" customHeight="1" x14ac:dyDescent="0.25">
      <c r="B594" s="31"/>
      <c r="C594" s="30" t="s">
        <v>177</v>
      </c>
      <c r="D594" s="30"/>
      <c r="E594" s="30"/>
      <c r="F594" s="30"/>
      <c r="G594" s="30"/>
      <c r="H594" s="30"/>
      <c r="I594" s="30"/>
      <c r="J594" s="30"/>
      <c r="K594" s="30"/>
      <c r="N594" t="b">
        <v>0</v>
      </c>
      <c r="Q594" s="70">
        <f t="shared" si="16"/>
        <v>0</v>
      </c>
    </row>
    <row r="595" spans="2:17" ht="24" customHeight="1" x14ac:dyDescent="0.25">
      <c r="B595" s="31"/>
      <c r="C595" s="30" t="s">
        <v>178</v>
      </c>
      <c r="D595" s="30"/>
      <c r="E595" s="30"/>
      <c r="F595" s="30"/>
      <c r="G595" s="30"/>
      <c r="H595" s="30"/>
      <c r="I595" s="30"/>
      <c r="J595" s="30"/>
      <c r="K595" s="30"/>
      <c r="N595" t="b">
        <v>0</v>
      </c>
      <c r="Q595" s="70">
        <f t="shared" si="16"/>
        <v>0</v>
      </c>
    </row>
    <row r="596" spans="2:17" ht="24" customHeight="1" x14ac:dyDescent="0.25">
      <c r="B596" s="31"/>
      <c r="C596" s="30" t="s">
        <v>179</v>
      </c>
      <c r="D596" s="30"/>
      <c r="E596" s="30"/>
      <c r="F596" s="30"/>
      <c r="G596" s="30"/>
      <c r="H596" s="30"/>
      <c r="I596" s="30"/>
      <c r="J596" s="30"/>
      <c r="K596" s="30"/>
      <c r="N596" t="b">
        <v>0</v>
      </c>
      <c r="Q596" s="70">
        <f t="shared" si="16"/>
        <v>0</v>
      </c>
    </row>
    <row r="597" spans="2:17" ht="24" customHeight="1" thickBot="1" x14ac:dyDescent="0.3">
      <c r="B597" s="31"/>
      <c r="C597" s="30" t="s">
        <v>180</v>
      </c>
      <c r="D597" s="30"/>
      <c r="E597" s="30"/>
      <c r="F597" s="30"/>
      <c r="G597" s="30"/>
      <c r="H597" s="30"/>
      <c r="I597" s="30"/>
      <c r="J597" s="30"/>
      <c r="K597" s="30"/>
      <c r="N597" t="b">
        <v>0</v>
      </c>
      <c r="Q597" s="70">
        <f t="shared" si="16"/>
        <v>0</v>
      </c>
    </row>
    <row r="598" spans="2:17" ht="24" customHeight="1" thickBot="1" x14ac:dyDescent="0.3">
      <c r="B598" s="31"/>
      <c r="C598" s="76"/>
      <c r="D598" s="77"/>
      <c r="E598" s="77"/>
      <c r="F598" s="77"/>
      <c r="G598" s="78"/>
      <c r="H598" s="30"/>
      <c r="I598" s="30"/>
      <c r="J598" s="30"/>
      <c r="K598" s="30"/>
    </row>
    <row r="599" spans="2:17" ht="24" customHeight="1" x14ac:dyDescent="0.25">
      <c r="B599" s="31"/>
      <c r="C599" s="30"/>
      <c r="D599" s="30"/>
      <c r="E599" s="30"/>
      <c r="F599" s="30"/>
      <c r="G599" s="30"/>
      <c r="H599" s="30"/>
      <c r="I599" s="30"/>
      <c r="J599" s="30"/>
      <c r="K599" s="30"/>
    </row>
    <row r="600" spans="2:17" ht="24" customHeight="1" x14ac:dyDescent="0.25">
      <c r="B600" s="49"/>
      <c r="C600" s="53" t="s">
        <v>216</v>
      </c>
      <c r="D600" s="30"/>
      <c r="E600" s="30"/>
      <c r="F600" s="30"/>
      <c r="G600" s="30"/>
      <c r="H600" s="30"/>
      <c r="I600" s="30"/>
      <c r="J600" s="30"/>
      <c r="K600" s="30"/>
    </row>
    <row r="601" spans="2:17" ht="24" customHeight="1" x14ac:dyDescent="0.25">
      <c r="B601" s="31"/>
      <c r="C601" s="43" t="s">
        <v>217</v>
      </c>
      <c r="D601" s="30"/>
      <c r="E601" s="30"/>
      <c r="F601" s="30"/>
      <c r="G601" s="30"/>
      <c r="H601" s="30"/>
      <c r="I601" s="30"/>
      <c r="J601" s="30"/>
      <c r="K601" s="30"/>
      <c r="N601" t="b">
        <v>0</v>
      </c>
      <c r="Q601" s="70">
        <f>IF(N601=TRUE,0.5%,0)</f>
        <v>0</v>
      </c>
    </row>
    <row r="602" spans="2:17" ht="24" customHeight="1" x14ac:dyDescent="0.25">
      <c r="B602" s="31"/>
      <c r="C602" s="43" t="s">
        <v>218</v>
      </c>
      <c r="D602" s="30"/>
      <c r="E602" s="30"/>
      <c r="F602" s="30"/>
      <c r="G602" s="30"/>
      <c r="H602" s="30"/>
      <c r="I602" s="30"/>
      <c r="J602" s="30"/>
      <c r="K602" s="30"/>
      <c r="N602" t="b">
        <v>0</v>
      </c>
      <c r="Q602" s="70">
        <f>IF(N602=TRUE,0.5%,0)</f>
        <v>0</v>
      </c>
    </row>
    <row r="603" spans="2:17" ht="24" customHeight="1" x14ac:dyDescent="0.25">
      <c r="B603" s="31"/>
      <c r="C603" s="30"/>
      <c r="D603" s="30"/>
      <c r="E603" s="30"/>
      <c r="F603" s="30"/>
      <c r="G603" s="30"/>
      <c r="H603" s="30"/>
      <c r="I603" s="30"/>
      <c r="J603" s="30"/>
      <c r="K603" s="30"/>
    </row>
    <row r="604" spans="2:17" ht="35.1" customHeight="1" x14ac:dyDescent="0.25">
      <c r="B604" s="74" t="s">
        <v>225</v>
      </c>
      <c r="C604" s="75"/>
      <c r="D604" s="75"/>
      <c r="E604" s="75"/>
      <c r="F604" s="75"/>
      <c r="G604" s="75"/>
      <c r="H604" s="75"/>
      <c r="I604" s="75"/>
      <c r="J604" s="75"/>
      <c r="K604" s="75"/>
    </row>
    <row r="605" spans="2:17" ht="24" customHeight="1" x14ac:dyDescent="0.25">
      <c r="B605" s="31"/>
      <c r="C605" s="30" t="s">
        <v>220</v>
      </c>
      <c r="E605" s="30"/>
      <c r="F605" s="30"/>
      <c r="G605" s="30"/>
      <c r="H605" s="30"/>
      <c r="I605" s="30"/>
      <c r="J605" s="30"/>
      <c r="K605" s="30"/>
      <c r="N605" t="b">
        <v>0</v>
      </c>
      <c r="Q605" s="70">
        <f>IF(N605=TRUE,1%,0)</f>
        <v>0</v>
      </c>
    </row>
    <row r="606" spans="2:17" ht="24" customHeight="1" thickBot="1" x14ac:dyDescent="0.3">
      <c r="B606" s="31"/>
      <c r="C606" s="30" t="s">
        <v>67</v>
      </c>
      <c r="D606" s="30"/>
      <c r="E606" s="30"/>
      <c r="F606" s="30"/>
      <c r="G606" s="30"/>
      <c r="H606" s="30"/>
      <c r="I606" s="30"/>
      <c r="J606" s="30"/>
      <c r="K606" s="30"/>
    </row>
    <row r="607" spans="2:17" ht="24" customHeight="1" thickBot="1" x14ac:dyDescent="0.3">
      <c r="B607" s="31"/>
      <c r="C607" s="76"/>
      <c r="D607" s="77"/>
      <c r="E607" s="77"/>
      <c r="F607" s="77"/>
      <c r="G607" s="78"/>
      <c r="H607" s="30"/>
      <c r="I607" s="30"/>
      <c r="J607" s="30"/>
      <c r="K607" s="30"/>
    </row>
    <row r="608" spans="2:17" ht="24" customHeight="1" x14ac:dyDescent="0.25">
      <c r="B608" s="31"/>
      <c r="C608" s="30" t="s">
        <v>221</v>
      </c>
      <c r="E608" s="30"/>
      <c r="F608" s="30"/>
      <c r="G608" s="30"/>
      <c r="H608" s="30"/>
      <c r="I608" s="30"/>
      <c r="J608" s="30"/>
      <c r="K608" s="30"/>
      <c r="N608" t="b">
        <v>0</v>
      </c>
      <c r="Q608" s="70">
        <f>IF(N608=TRUE,0.7%,0)</f>
        <v>0</v>
      </c>
    </row>
    <row r="609" spans="2:17" ht="24" customHeight="1" thickBot="1" x14ac:dyDescent="0.3">
      <c r="B609" s="31"/>
      <c r="C609" s="30" t="s">
        <v>67</v>
      </c>
      <c r="D609" s="30"/>
      <c r="E609" s="30"/>
      <c r="F609" s="30"/>
      <c r="G609" s="30"/>
      <c r="H609" s="36"/>
      <c r="I609" s="36"/>
      <c r="J609" s="36"/>
      <c r="K609" s="36"/>
    </row>
    <row r="610" spans="2:17" ht="24" customHeight="1" thickBot="1" x14ac:dyDescent="0.3">
      <c r="B610" s="31"/>
      <c r="C610" s="76"/>
      <c r="D610" s="77"/>
      <c r="E610" s="77"/>
      <c r="F610" s="77"/>
      <c r="G610" s="78"/>
      <c r="H610" s="30"/>
      <c r="I610" s="30"/>
      <c r="J610" s="30"/>
      <c r="K610" s="30"/>
    </row>
    <row r="611" spans="2:17" ht="24" customHeight="1" x14ac:dyDescent="0.25">
      <c r="B611" s="31"/>
      <c r="C611" s="30" t="s">
        <v>222</v>
      </c>
      <c r="D611" s="54"/>
      <c r="E611" s="30"/>
      <c r="F611" s="30"/>
      <c r="G611" s="30"/>
      <c r="H611" s="30"/>
      <c r="I611" s="30"/>
      <c r="J611" s="30"/>
      <c r="K611" s="30"/>
      <c r="N611" t="b">
        <v>0</v>
      </c>
      <c r="Q611" s="70">
        <f>IF(N611=TRUE,0.5%,0)</f>
        <v>0</v>
      </c>
    </row>
    <row r="612" spans="2:17" ht="24" customHeight="1" thickBot="1" x14ac:dyDescent="0.3">
      <c r="B612" s="31"/>
      <c r="C612" s="30" t="s">
        <v>67</v>
      </c>
      <c r="D612" s="30"/>
      <c r="E612" s="30"/>
      <c r="F612" s="30"/>
      <c r="G612" s="30"/>
      <c r="H612" s="30"/>
      <c r="I612" s="30"/>
      <c r="J612" s="30"/>
      <c r="K612" s="30"/>
    </row>
    <row r="613" spans="2:17" ht="24" customHeight="1" thickBot="1" x14ac:dyDescent="0.3">
      <c r="B613" s="31"/>
      <c r="C613" s="76"/>
      <c r="D613" s="77"/>
      <c r="E613" s="77"/>
      <c r="F613" s="77"/>
      <c r="G613" s="78"/>
      <c r="H613" s="30"/>
      <c r="I613" s="30"/>
      <c r="J613" s="30"/>
      <c r="K613" s="30"/>
    </row>
    <row r="614" spans="2:17" ht="24" customHeight="1" x14ac:dyDescent="0.25">
      <c r="B614" s="31"/>
      <c r="C614" s="30" t="s">
        <v>223</v>
      </c>
      <c r="D614" s="30"/>
      <c r="E614" s="30"/>
      <c r="F614" s="30"/>
      <c r="G614" s="30"/>
      <c r="H614" s="30"/>
      <c r="I614" s="30"/>
      <c r="J614" s="30"/>
      <c r="K614" s="30"/>
      <c r="N614" t="b">
        <v>0</v>
      </c>
      <c r="Q614" s="70">
        <f>IF(N614=TRUE,0.3%,0)</f>
        <v>0</v>
      </c>
    </row>
    <row r="615" spans="2:17" ht="24" customHeight="1" thickBot="1" x14ac:dyDescent="0.3">
      <c r="B615" s="31"/>
      <c r="C615" s="30" t="s">
        <v>67</v>
      </c>
      <c r="D615" s="30"/>
      <c r="E615" s="30"/>
      <c r="F615" s="30"/>
      <c r="G615" s="30"/>
      <c r="H615" s="30"/>
      <c r="I615" s="30"/>
      <c r="J615" s="30"/>
      <c r="K615" s="30"/>
    </row>
    <row r="616" spans="2:17" ht="24" customHeight="1" thickBot="1" x14ac:dyDescent="0.3">
      <c r="B616" s="31"/>
      <c r="C616" s="76"/>
      <c r="D616" s="77"/>
      <c r="E616" s="77"/>
      <c r="F616" s="77"/>
      <c r="G616" s="78"/>
      <c r="H616" s="30"/>
      <c r="I616" s="30"/>
      <c r="J616" s="30"/>
      <c r="K616" s="30"/>
    </row>
    <row r="617" spans="2:17" ht="24" customHeight="1" x14ac:dyDescent="0.25">
      <c r="B617" s="31"/>
      <c r="C617" s="30" t="s">
        <v>224</v>
      </c>
      <c r="D617" s="30"/>
      <c r="E617" s="30"/>
      <c r="F617" s="30"/>
      <c r="G617" s="30"/>
      <c r="H617" s="30"/>
      <c r="I617" s="30"/>
      <c r="J617" s="30"/>
      <c r="K617" s="30"/>
    </row>
    <row r="618" spans="2:17" ht="24" customHeight="1" x14ac:dyDescent="0.25">
      <c r="B618" s="31"/>
      <c r="C618" s="30"/>
      <c r="D618" s="30"/>
      <c r="E618" s="30"/>
      <c r="F618" s="30"/>
      <c r="G618" s="30"/>
      <c r="H618" s="30"/>
      <c r="I618" s="30"/>
      <c r="J618" s="30"/>
      <c r="K618" s="30"/>
    </row>
    <row r="619" spans="2:17" ht="33" customHeight="1" x14ac:dyDescent="0.25">
      <c r="B619" s="74" t="s">
        <v>226</v>
      </c>
      <c r="C619" s="75"/>
      <c r="D619" s="75"/>
      <c r="E619" s="75"/>
      <c r="F619" s="75"/>
      <c r="G619" s="75"/>
      <c r="H619" s="75"/>
      <c r="I619" s="75"/>
      <c r="J619" s="75"/>
      <c r="K619" s="75"/>
    </row>
    <row r="620" spans="2:17" ht="24" customHeight="1" x14ac:dyDescent="0.25">
      <c r="B620" s="31"/>
      <c r="C620" s="30" t="s">
        <v>227</v>
      </c>
      <c r="D620" s="30"/>
      <c r="E620" s="30"/>
      <c r="F620" s="30"/>
      <c r="G620" s="30"/>
      <c r="H620" s="30"/>
      <c r="I620" s="30"/>
      <c r="J620" s="30"/>
      <c r="K620" s="30"/>
      <c r="N620" t="b">
        <v>0</v>
      </c>
      <c r="Q620" s="70">
        <f>IF(N620=TRUE,1%,0)</f>
        <v>0</v>
      </c>
    </row>
    <row r="621" spans="2:17" ht="24" customHeight="1" thickBot="1" x14ac:dyDescent="0.3">
      <c r="B621" s="31"/>
      <c r="C621" s="30" t="s">
        <v>67</v>
      </c>
      <c r="D621" s="30"/>
      <c r="E621" s="30"/>
      <c r="F621" s="30"/>
      <c r="G621" s="30"/>
      <c r="H621" s="30"/>
      <c r="I621" s="30"/>
      <c r="J621" s="30"/>
      <c r="K621" s="30"/>
    </row>
    <row r="622" spans="2:17" ht="24" customHeight="1" thickBot="1" x14ac:dyDescent="0.3">
      <c r="B622" s="31"/>
      <c r="C622" s="76"/>
      <c r="D622" s="77"/>
      <c r="E622" s="77"/>
      <c r="F622" s="77"/>
      <c r="G622" s="78"/>
      <c r="H622" s="30"/>
      <c r="I622" s="30"/>
      <c r="J622" s="30"/>
      <c r="K622" s="30"/>
    </row>
    <row r="623" spans="2:17" ht="24" customHeight="1" x14ac:dyDescent="0.25">
      <c r="B623" s="31"/>
      <c r="C623" s="30" t="s">
        <v>228</v>
      </c>
      <c r="D623" s="30"/>
      <c r="E623" s="30"/>
      <c r="F623" s="30"/>
      <c r="G623" s="30"/>
      <c r="H623" s="30"/>
      <c r="I623" s="30"/>
      <c r="J623" s="30"/>
      <c r="K623" s="30"/>
      <c r="N623" t="b">
        <v>0</v>
      </c>
      <c r="Q623" s="70">
        <f t="shared" ref="Q623" si="17">IF(N623=TRUE,1%,0)</f>
        <v>0</v>
      </c>
    </row>
    <row r="624" spans="2:17" ht="24" customHeight="1" thickBot="1" x14ac:dyDescent="0.3">
      <c r="B624" s="31"/>
      <c r="C624" s="30" t="s">
        <v>67</v>
      </c>
      <c r="D624" s="30"/>
      <c r="E624" s="30"/>
      <c r="F624" s="30"/>
      <c r="G624" s="30"/>
      <c r="H624" s="30"/>
      <c r="I624" s="30"/>
      <c r="J624" s="30"/>
      <c r="K624" s="30"/>
    </row>
    <row r="625" spans="2:19" ht="24" customHeight="1" thickBot="1" x14ac:dyDescent="0.3">
      <c r="B625" s="31"/>
      <c r="C625" s="76"/>
      <c r="D625" s="77"/>
      <c r="E625" s="77"/>
      <c r="F625" s="77"/>
      <c r="G625" s="78"/>
      <c r="H625" s="30"/>
      <c r="I625" s="30"/>
      <c r="J625" s="30"/>
      <c r="K625" s="30"/>
    </row>
    <row r="626" spans="2:19" ht="24" customHeight="1" x14ac:dyDescent="0.25">
      <c r="B626" s="31"/>
      <c r="C626" s="30" t="s">
        <v>229</v>
      </c>
      <c r="D626" s="30"/>
      <c r="E626" s="30"/>
      <c r="F626" s="30"/>
      <c r="G626" s="30"/>
      <c r="H626" s="30"/>
      <c r="I626" s="30"/>
      <c r="J626" s="30"/>
      <c r="K626" s="30"/>
      <c r="N626" t="b">
        <v>0</v>
      </c>
      <c r="Q626" s="70">
        <f>IF(N626=TRUE,0.5%,0)</f>
        <v>0</v>
      </c>
    </row>
    <row r="627" spans="2:19" ht="24" customHeight="1" thickBot="1" x14ac:dyDescent="0.3">
      <c r="B627" s="31"/>
      <c r="C627" s="30" t="s">
        <v>67</v>
      </c>
      <c r="D627" s="30"/>
      <c r="E627" s="30"/>
      <c r="F627" s="30"/>
      <c r="G627" s="30"/>
      <c r="H627" s="30"/>
      <c r="I627" s="30"/>
      <c r="J627" s="30"/>
      <c r="K627" s="30"/>
    </row>
    <row r="628" spans="2:19" ht="24" customHeight="1" thickBot="1" x14ac:dyDescent="0.3">
      <c r="B628" s="31"/>
      <c r="C628" s="76"/>
      <c r="D628" s="77"/>
      <c r="E628" s="77"/>
      <c r="F628" s="77"/>
      <c r="G628" s="78"/>
      <c r="H628" s="30"/>
      <c r="I628" s="30"/>
      <c r="J628" s="30"/>
      <c r="K628" s="30"/>
    </row>
    <row r="629" spans="2:19" ht="24" customHeight="1" x14ac:dyDescent="0.25">
      <c r="B629" s="31"/>
      <c r="C629" s="30" t="s">
        <v>224</v>
      </c>
      <c r="D629" s="30"/>
      <c r="E629" s="30"/>
      <c r="F629" s="30"/>
      <c r="G629" s="30"/>
      <c r="H629" s="30"/>
      <c r="I629" s="30"/>
      <c r="J629" s="30"/>
      <c r="K629" s="30"/>
    </row>
    <row r="630" spans="2:19" ht="24" customHeight="1" thickBot="1" x14ac:dyDescent="0.3">
      <c r="B630" s="41"/>
      <c r="C630" s="34"/>
      <c r="D630" s="34"/>
      <c r="E630" s="34"/>
      <c r="F630" s="34"/>
      <c r="G630" s="34"/>
      <c r="H630" s="34"/>
      <c r="I630" s="34"/>
      <c r="J630" s="34"/>
      <c r="K630" s="34"/>
      <c r="S630" s="73">
        <f>SUM(Q546:Q629)</f>
        <v>0</v>
      </c>
    </row>
    <row r="631" spans="2:19" ht="24" customHeight="1" x14ac:dyDescent="0.25">
      <c r="B631" s="37" t="s">
        <v>230</v>
      </c>
      <c r="C631" s="38"/>
      <c r="D631" s="38"/>
      <c r="E631" s="38"/>
      <c r="F631" s="38"/>
      <c r="G631" s="38"/>
      <c r="H631" s="38"/>
      <c r="I631" s="38"/>
      <c r="J631" s="38"/>
      <c r="K631" s="38"/>
    </row>
    <row r="632" spans="2:19" ht="24" customHeight="1" x14ac:dyDescent="0.25">
      <c r="B632" s="31"/>
      <c r="C632" s="30" t="s">
        <v>45</v>
      </c>
      <c r="D632" s="30"/>
      <c r="E632" s="30"/>
      <c r="F632" s="30"/>
      <c r="G632" s="30"/>
      <c r="H632" s="30"/>
      <c r="I632" s="30"/>
      <c r="J632" s="30"/>
      <c r="K632" s="30"/>
    </row>
    <row r="633" spans="2:19" ht="24" customHeight="1" x14ac:dyDescent="0.25">
      <c r="B633" s="31"/>
      <c r="C633" s="30" t="s">
        <v>50</v>
      </c>
      <c r="D633" s="30"/>
      <c r="E633" s="30"/>
      <c r="F633" s="30"/>
      <c r="G633" s="30"/>
      <c r="H633" s="30"/>
      <c r="I633" s="30"/>
      <c r="J633" s="30"/>
      <c r="K633" s="30"/>
    </row>
    <row r="634" spans="2:19" ht="24" customHeight="1" x14ac:dyDescent="0.25">
      <c r="B634" s="31"/>
      <c r="C634" s="30"/>
      <c r="D634" s="30"/>
      <c r="E634" s="30"/>
      <c r="F634" s="30"/>
      <c r="G634" s="30"/>
      <c r="H634" s="30"/>
      <c r="I634" s="30"/>
      <c r="J634" s="30"/>
      <c r="K634" s="30"/>
    </row>
    <row r="635" spans="2:19" ht="24" customHeight="1" x14ac:dyDescent="0.25">
      <c r="B635" s="31" t="s">
        <v>231</v>
      </c>
      <c r="C635" s="30"/>
      <c r="D635" s="30"/>
      <c r="E635" s="30"/>
      <c r="F635" s="30"/>
      <c r="G635" s="30"/>
      <c r="H635" s="30"/>
      <c r="I635" s="30"/>
      <c r="J635" s="30"/>
      <c r="K635" s="30"/>
    </row>
    <row r="636" spans="2:19" ht="24" customHeight="1" x14ac:dyDescent="0.25">
      <c r="B636" s="31"/>
      <c r="C636" s="30" t="s">
        <v>232</v>
      </c>
      <c r="D636" s="30"/>
      <c r="E636" s="30"/>
      <c r="F636" s="30"/>
      <c r="G636" s="30"/>
      <c r="H636" s="30"/>
      <c r="I636" s="30"/>
      <c r="J636" s="30"/>
      <c r="K636" s="30"/>
    </row>
    <row r="637" spans="2:19" ht="24" customHeight="1" x14ac:dyDescent="0.25">
      <c r="B637" s="31"/>
      <c r="C637" s="30" t="s">
        <v>233</v>
      </c>
      <c r="D637" s="30"/>
      <c r="E637" s="30"/>
      <c r="F637" s="30"/>
      <c r="G637" s="30"/>
      <c r="H637" s="30"/>
      <c r="I637" s="30"/>
      <c r="J637" s="30"/>
      <c r="K637" s="30"/>
    </row>
    <row r="638" spans="2:19" ht="24" customHeight="1" x14ac:dyDescent="0.25">
      <c r="B638" s="31"/>
      <c r="C638" s="30" t="s">
        <v>234</v>
      </c>
      <c r="D638" s="30"/>
      <c r="E638" s="30"/>
      <c r="F638" s="30"/>
      <c r="G638" s="30"/>
      <c r="H638" s="30"/>
      <c r="I638" s="30"/>
      <c r="J638" s="30"/>
      <c r="K638" s="30"/>
    </row>
    <row r="639" spans="2:19" ht="24" customHeight="1" x14ac:dyDescent="0.25">
      <c r="B639" s="31"/>
      <c r="C639" s="30"/>
      <c r="D639" s="30"/>
      <c r="E639" s="30"/>
      <c r="F639" s="30"/>
      <c r="G639" s="30"/>
      <c r="H639" s="30"/>
      <c r="I639" s="30"/>
      <c r="J639" s="30"/>
      <c r="K639" s="30"/>
    </row>
    <row r="640" spans="2:19" ht="24" customHeight="1" x14ac:dyDescent="0.25">
      <c r="B640" s="31" t="s">
        <v>235</v>
      </c>
      <c r="C640" s="30"/>
      <c r="D640" s="30"/>
      <c r="E640" s="30"/>
      <c r="F640" s="30"/>
      <c r="G640" s="30"/>
      <c r="H640" s="30"/>
      <c r="I640" s="30"/>
      <c r="J640" s="30"/>
      <c r="K640" s="30"/>
    </row>
    <row r="641" spans="2:12" ht="24" customHeight="1" x14ac:dyDescent="0.25">
      <c r="B641" s="31"/>
      <c r="C641" s="30" t="s">
        <v>236</v>
      </c>
      <c r="D641" s="30"/>
      <c r="E641" s="30"/>
      <c r="F641" s="30"/>
      <c r="G641" s="30"/>
      <c r="H641" s="30"/>
      <c r="I641" s="30"/>
      <c r="J641" s="30"/>
      <c r="K641" s="30"/>
    </row>
    <row r="642" spans="2:12" ht="24" customHeight="1" x14ac:dyDescent="0.25">
      <c r="B642" s="31"/>
      <c r="C642" s="30" t="s">
        <v>237</v>
      </c>
      <c r="D642" s="30"/>
      <c r="E642" s="30"/>
      <c r="F642" s="30"/>
      <c r="G642" s="30"/>
      <c r="H642" s="30"/>
      <c r="I642" s="30"/>
      <c r="J642" s="30"/>
      <c r="K642" s="30"/>
    </row>
    <row r="643" spans="2:12" ht="24" customHeight="1" x14ac:dyDescent="0.25">
      <c r="B643" s="31"/>
      <c r="C643" s="30" t="s">
        <v>238</v>
      </c>
      <c r="D643" s="30"/>
      <c r="E643" s="30"/>
      <c r="F643" s="30"/>
      <c r="G643" s="30"/>
      <c r="H643" s="30"/>
      <c r="I643" s="30"/>
      <c r="J643" s="30"/>
      <c r="K643" s="30"/>
    </row>
    <row r="644" spans="2:12" ht="24" customHeight="1" x14ac:dyDescent="0.25">
      <c r="B644" s="31"/>
      <c r="C644" s="30" t="s">
        <v>239</v>
      </c>
      <c r="D644" s="30"/>
      <c r="E644" s="30"/>
      <c r="F644" s="30"/>
      <c r="G644" s="30"/>
      <c r="H644" s="30"/>
      <c r="I644" s="30"/>
      <c r="J644" s="30"/>
      <c r="K644" s="30"/>
    </row>
    <row r="645" spans="2:12" ht="24" customHeight="1" x14ac:dyDescent="0.25">
      <c r="B645" s="31"/>
      <c r="C645" s="30" t="s">
        <v>104</v>
      </c>
      <c r="D645" s="30"/>
      <c r="E645" s="30"/>
      <c r="F645" s="30"/>
      <c r="G645" s="30"/>
      <c r="H645" s="30"/>
      <c r="I645" s="30"/>
      <c r="J645" s="30"/>
      <c r="K645" s="30"/>
    </row>
    <row r="646" spans="2:12" ht="24" customHeight="1" thickBot="1" x14ac:dyDescent="0.3">
      <c r="B646" s="41"/>
      <c r="C646" s="34"/>
      <c r="D646" s="34"/>
      <c r="E646" s="34"/>
      <c r="F646" s="34"/>
      <c r="G646" s="34"/>
      <c r="H646" s="34"/>
      <c r="I646" s="34"/>
      <c r="J646" s="34"/>
      <c r="K646" s="34"/>
    </row>
    <row r="647" spans="2:12" ht="24" customHeight="1" thickBot="1" x14ac:dyDescent="0.3">
      <c r="B647" s="202" t="s">
        <v>240</v>
      </c>
      <c r="C647" s="203"/>
      <c r="D647" s="203"/>
      <c r="E647" s="203"/>
      <c r="F647" s="203"/>
      <c r="G647" s="203"/>
      <c r="H647" s="203"/>
      <c r="I647" s="203"/>
      <c r="J647" s="203"/>
      <c r="K647" s="204"/>
      <c r="L647" s="69" t="s">
        <v>27</v>
      </c>
    </row>
    <row r="648" spans="2:12" ht="24" customHeight="1" thickBot="1" x14ac:dyDescent="0.3">
      <c r="B648" s="58" t="s">
        <v>241</v>
      </c>
      <c r="C648" s="59"/>
      <c r="D648" s="59"/>
      <c r="E648" s="59"/>
      <c r="F648" s="59"/>
      <c r="G648" s="59"/>
      <c r="H648" s="59"/>
      <c r="I648" s="59"/>
      <c r="J648" s="59"/>
      <c r="K648" s="59"/>
      <c r="L648" s="60"/>
    </row>
    <row r="649" spans="2:12" ht="24" customHeight="1" x14ac:dyDescent="0.25">
      <c r="B649" s="37" t="s">
        <v>242</v>
      </c>
      <c r="C649" s="38"/>
      <c r="D649" s="38"/>
      <c r="E649" s="38"/>
      <c r="F649" s="38"/>
      <c r="G649" s="38"/>
      <c r="H649" s="38"/>
      <c r="I649" s="38"/>
      <c r="J649" s="38"/>
      <c r="K649" s="38"/>
    </row>
    <row r="650" spans="2:12" ht="24" customHeight="1" x14ac:dyDescent="0.25">
      <c r="B650" s="31"/>
      <c r="C650" s="30" t="s">
        <v>243</v>
      </c>
      <c r="D650" s="30"/>
      <c r="E650" s="30"/>
      <c r="F650" s="30"/>
      <c r="G650" s="30"/>
      <c r="H650" s="30"/>
      <c r="I650" s="30"/>
      <c r="J650" s="30"/>
      <c r="K650" s="30"/>
    </row>
    <row r="651" spans="2:12" ht="24" customHeight="1" x14ac:dyDescent="0.25">
      <c r="B651" s="31"/>
      <c r="C651" s="30" t="s">
        <v>244</v>
      </c>
      <c r="D651" s="30"/>
      <c r="E651" s="30"/>
      <c r="F651" s="30"/>
      <c r="G651" s="30"/>
      <c r="H651" s="30"/>
      <c r="I651" s="30"/>
      <c r="J651" s="30"/>
      <c r="K651" s="30"/>
    </row>
    <row r="652" spans="2:12" ht="24" customHeight="1" x14ac:dyDescent="0.25">
      <c r="B652" s="31"/>
      <c r="C652" s="30" t="s">
        <v>245</v>
      </c>
      <c r="D652" s="30"/>
      <c r="E652" s="30"/>
      <c r="F652" s="30"/>
      <c r="G652" s="30"/>
      <c r="H652" s="30"/>
      <c r="I652" s="30"/>
      <c r="J652" s="30"/>
      <c r="K652" s="30"/>
    </row>
    <row r="653" spans="2:12" ht="24" customHeight="1" x14ac:dyDescent="0.25">
      <c r="B653" s="31"/>
      <c r="C653" s="30" t="s">
        <v>246</v>
      </c>
      <c r="D653" s="30"/>
      <c r="E653" s="30"/>
      <c r="F653" s="30"/>
      <c r="G653" s="30"/>
      <c r="H653" s="30"/>
      <c r="I653" s="30"/>
      <c r="J653" s="30"/>
      <c r="K653" s="30"/>
    </row>
    <row r="654" spans="2:12" ht="24" customHeight="1" x14ac:dyDescent="0.25">
      <c r="B654" s="31"/>
      <c r="C654" s="30" t="s">
        <v>247</v>
      </c>
      <c r="D654" s="30"/>
      <c r="E654" s="30"/>
      <c r="F654" s="30"/>
      <c r="G654" s="30"/>
      <c r="H654" s="30"/>
      <c r="I654" s="30"/>
      <c r="J654" s="30"/>
      <c r="K654" s="30"/>
    </row>
    <row r="655" spans="2:12" ht="24" customHeight="1" x14ac:dyDescent="0.25">
      <c r="B655" s="31"/>
      <c r="C655" s="30" t="s">
        <v>248</v>
      </c>
      <c r="D655" s="30"/>
      <c r="E655" s="30"/>
      <c r="F655" s="30"/>
      <c r="G655" s="30"/>
      <c r="H655" s="30"/>
      <c r="I655" s="30"/>
      <c r="J655" s="30"/>
      <c r="K655" s="30"/>
    </row>
    <row r="656" spans="2:12" ht="24" customHeight="1" x14ac:dyDescent="0.25">
      <c r="B656" s="31"/>
      <c r="C656" s="30" t="s">
        <v>249</v>
      </c>
      <c r="D656" s="30"/>
      <c r="E656" s="30"/>
      <c r="F656" s="30"/>
      <c r="G656" s="30"/>
      <c r="H656" s="30"/>
      <c r="I656" s="30"/>
      <c r="J656" s="30"/>
      <c r="K656" s="30"/>
    </row>
    <row r="657" spans="2:11" ht="24" customHeight="1" x14ac:dyDescent="0.25">
      <c r="B657" s="31"/>
      <c r="C657" s="30" t="s">
        <v>250</v>
      </c>
      <c r="D657" s="30"/>
      <c r="E657" s="30"/>
      <c r="F657" s="30"/>
      <c r="G657" s="30"/>
      <c r="H657" s="30"/>
      <c r="I657" s="30"/>
      <c r="J657" s="30"/>
      <c r="K657" s="30"/>
    </row>
    <row r="658" spans="2:11" ht="24" customHeight="1" x14ac:dyDescent="0.25">
      <c r="B658" s="31"/>
      <c r="C658" s="30" t="s">
        <v>251</v>
      </c>
      <c r="D658" s="30"/>
      <c r="E658" s="30"/>
      <c r="F658" s="30"/>
      <c r="G658" s="30"/>
      <c r="H658" s="30"/>
      <c r="I658" s="30"/>
      <c r="J658" s="30"/>
      <c r="K658" s="30"/>
    </row>
    <row r="659" spans="2:11" ht="24" customHeight="1" x14ac:dyDescent="0.25">
      <c r="B659" s="31"/>
      <c r="C659" s="30" t="s">
        <v>252</v>
      </c>
      <c r="D659" s="30"/>
      <c r="E659" s="30"/>
      <c r="F659" s="30"/>
      <c r="G659" s="30"/>
      <c r="H659" s="30"/>
      <c r="I659" s="30"/>
      <c r="J659" s="30"/>
      <c r="K659" s="30"/>
    </row>
    <row r="660" spans="2:11" ht="24" customHeight="1" x14ac:dyDescent="0.25">
      <c r="B660" s="31"/>
      <c r="C660" s="30" t="s">
        <v>253</v>
      </c>
      <c r="D660" s="30"/>
      <c r="E660" s="30"/>
      <c r="F660" s="30"/>
      <c r="G660" s="30"/>
      <c r="H660" s="30"/>
      <c r="I660" s="30"/>
      <c r="J660" s="30"/>
      <c r="K660" s="30"/>
    </row>
    <row r="661" spans="2:11" ht="24" customHeight="1" x14ac:dyDescent="0.25">
      <c r="B661" s="31"/>
      <c r="C661" s="30" t="s">
        <v>254</v>
      </c>
      <c r="D661" s="30"/>
      <c r="E661" s="30"/>
      <c r="F661" s="30"/>
      <c r="G661" s="30"/>
      <c r="H661" s="30"/>
      <c r="I661" s="30"/>
      <c r="J661" s="30"/>
      <c r="K661" s="30"/>
    </row>
    <row r="662" spans="2:11" ht="24" customHeight="1" x14ac:dyDescent="0.25">
      <c r="B662" s="31"/>
      <c r="C662" s="30" t="s">
        <v>23</v>
      </c>
      <c r="D662" s="30"/>
      <c r="E662" s="30"/>
      <c r="F662" s="30"/>
      <c r="G662" s="30"/>
      <c r="H662" s="30"/>
      <c r="I662" s="30"/>
      <c r="J662" s="30"/>
      <c r="K662" s="30"/>
    </row>
    <row r="663" spans="2:11" ht="24" customHeight="1" x14ac:dyDescent="0.25">
      <c r="B663" s="31"/>
      <c r="C663" s="30" t="s">
        <v>255</v>
      </c>
      <c r="D663" s="30"/>
      <c r="E663" s="30"/>
      <c r="F663" s="30"/>
      <c r="G663" s="30"/>
      <c r="H663" s="30"/>
      <c r="I663" s="30"/>
      <c r="J663" s="30"/>
      <c r="K663" s="30"/>
    </row>
    <row r="664" spans="2:11" ht="24" customHeight="1" x14ac:dyDescent="0.25">
      <c r="B664" s="31"/>
      <c r="C664" s="30" t="s">
        <v>256</v>
      </c>
      <c r="D664" s="30"/>
      <c r="E664" s="30"/>
      <c r="F664" s="30"/>
      <c r="G664" s="30"/>
      <c r="H664" s="30"/>
      <c r="I664" s="30"/>
      <c r="J664" s="30"/>
      <c r="K664" s="30"/>
    </row>
    <row r="665" spans="2:11" ht="24" customHeight="1" x14ac:dyDescent="0.25">
      <c r="B665" s="31"/>
      <c r="C665" s="30" t="s">
        <v>257</v>
      </c>
      <c r="D665" s="30"/>
      <c r="E665" s="30"/>
      <c r="F665" s="30"/>
      <c r="G665" s="30"/>
      <c r="H665" s="30"/>
      <c r="I665" s="30"/>
      <c r="J665" s="30"/>
      <c r="K665" s="30"/>
    </row>
    <row r="666" spans="2:11" ht="24" customHeight="1" x14ac:dyDescent="0.25">
      <c r="B666" s="31"/>
      <c r="C666" s="30" t="s">
        <v>258</v>
      </c>
      <c r="D666" s="30"/>
      <c r="E666" s="30"/>
      <c r="F666" s="30"/>
      <c r="G666" s="30"/>
      <c r="H666" s="30"/>
      <c r="I666" s="30"/>
      <c r="J666" s="30"/>
      <c r="K666" s="30"/>
    </row>
    <row r="667" spans="2:11" ht="24" customHeight="1" x14ac:dyDescent="0.25">
      <c r="B667" s="31"/>
      <c r="C667" s="30" t="s">
        <v>259</v>
      </c>
      <c r="D667" s="30"/>
      <c r="E667" s="30"/>
      <c r="F667" s="30"/>
      <c r="G667" s="30"/>
      <c r="H667" s="30"/>
      <c r="I667" s="30"/>
      <c r="J667" s="30"/>
      <c r="K667" s="30"/>
    </row>
    <row r="668" spans="2:11" ht="24" customHeight="1" x14ac:dyDescent="0.25">
      <c r="B668" s="31"/>
      <c r="C668" s="30" t="s">
        <v>260</v>
      </c>
      <c r="D668" s="30"/>
      <c r="E668" s="30"/>
      <c r="F668" s="30"/>
      <c r="G668" s="30"/>
      <c r="H668" s="30"/>
      <c r="I668" s="30"/>
      <c r="J668" s="30"/>
      <c r="K668" s="30"/>
    </row>
    <row r="669" spans="2:11" ht="24" customHeight="1" x14ac:dyDescent="0.25">
      <c r="B669" s="31"/>
      <c r="C669" s="30" t="s">
        <v>261</v>
      </c>
      <c r="D669" s="30"/>
      <c r="E669" s="30"/>
      <c r="F669" s="30"/>
      <c r="G669" s="30"/>
      <c r="H669" s="30"/>
      <c r="I669" s="30"/>
      <c r="J669" s="30"/>
      <c r="K669" s="30"/>
    </row>
    <row r="670" spans="2:11" ht="24" customHeight="1" x14ac:dyDescent="0.25">
      <c r="B670" s="31"/>
      <c r="C670" s="30" t="s">
        <v>262</v>
      </c>
      <c r="D670" s="30"/>
      <c r="E670" s="30"/>
      <c r="F670" s="30"/>
      <c r="G670" s="30"/>
      <c r="H670" s="30"/>
      <c r="I670" s="30"/>
      <c r="J670" s="30"/>
      <c r="K670" s="30"/>
    </row>
    <row r="671" spans="2:11" ht="24" customHeight="1" x14ac:dyDescent="0.25">
      <c r="B671" s="31"/>
      <c r="C671" s="30" t="s">
        <v>263</v>
      </c>
      <c r="D671" s="30"/>
      <c r="E671" s="30"/>
      <c r="F671" s="30"/>
      <c r="G671" s="30"/>
      <c r="H671" s="30"/>
      <c r="I671" s="30"/>
      <c r="J671" s="30"/>
      <c r="K671" s="30"/>
    </row>
    <row r="672" spans="2:11" ht="24" customHeight="1" x14ac:dyDescent="0.25">
      <c r="B672" s="31"/>
      <c r="C672" s="30" t="s">
        <v>264</v>
      </c>
      <c r="D672" s="30"/>
      <c r="E672" s="30"/>
      <c r="F672" s="30"/>
      <c r="G672" s="30"/>
      <c r="H672" s="30"/>
      <c r="I672" s="30"/>
      <c r="J672" s="30"/>
      <c r="K672" s="30"/>
    </row>
    <row r="673" spans="2:17" ht="24" customHeight="1" x14ac:dyDescent="0.25">
      <c r="B673" s="31"/>
      <c r="C673" s="30" t="s">
        <v>265</v>
      </c>
      <c r="D673" s="30"/>
      <c r="E673" s="30"/>
      <c r="F673" s="30"/>
      <c r="G673" s="30"/>
      <c r="H673" s="30"/>
      <c r="I673" s="30"/>
      <c r="J673" s="30"/>
      <c r="K673" s="30"/>
    </row>
    <row r="674" spans="2:17" ht="24" customHeight="1" x14ac:dyDescent="0.25">
      <c r="B674" s="31"/>
      <c r="C674" s="30" t="s">
        <v>266</v>
      </c>
      <c r="D674" s="30"/>
      <c r="E674" s="30"/>
      <c r="F674" s="30"/>
      <c r="G674" s="30"/>
      <c r="H674" s="30"/>
      <c r="I674" s="30"/>
      <c r="J674" s="30"/>
      <c r="K674" s="30"/>
    </row>
    <row r="675" spans="2:17" ht="24" customHeight="1" x14ac:dyDescent="0.25">
      <c r="B675" s="31"/>
      <c r="C675" s="30" t="s">
        <v>267</v>
      </c>
      <c r="D675" s="30"/>
      <c r="E675" s="30"/>
      <c r="F675" s="30"/>
      <c r="G675" s="30"/>
      <c r="H675" s="30"/>
      <c r="I675" s="30"/>
      <c r="J675" s="30"/>
      <c r="K675" s="30"/>
    </row>
    <row r="676" spans="2:17" ht="24" customHeight="1" x14ac:dyDescent="0.25">
      <c r="B676" s="31"/>
      <c r="C676" s="30" t="s">
        <v>268</v>
      </c>
      <c r="D676" s="30"/>
      <c r="E676" s="30"/>
      <c r="F676" s="30"/>
      <c r="G676" s="30"/>
      <c r="H676" s="30"/>
      <c r="I676" s="30"/>
      <c r="J676" s="30"/>
      <c r="K676" s="30"/>
    </row>
    <row r="677" spans="2:17" ht="24" customHeight="1" x14ac:dyDescent="0.25">
      <c r="B677" s="31"/>
      <c r="C677" s="30" t="s">
        <v>269</v>
      </c>
      <c r="D677" s="30"/>
      <c r="E677" s="30"/>
      <c r="F677" s="30"/>
      <c r="G677" s="30"/>
      <c r="H677" s="30"/>
      <c r="I677" s="30"/>
      <c r="J677" s="30"/>
      <c r="K677" s="30"/>
      <c r="N677" t="b">
        <v>0</v>
      </c>
      <c r="Q677" s="70">
        <f>IF(N677=TRUE,4.37%,0)</f>
        <v>0</v>
      </c>
    </row>
    <row r="678" spans="2:17" ht="24" customHeight="1" x14ac:dyDescent="0.25">
      <c r="B678" s="31"/>
      <c r="C678" s="30"/>
      <c r="D678" s="30"/>
      <c r="E678" s="30"/>
      <c r="F678" s="30"/>
      <c r="G678" s="30"/>
      <c r="H678" s="30"/>
      <c r="I678" s="30"/>
      <c r="J678" s="30"/>
      <c r="K678" s="30"/>
    </row>
    <row r="679" spans="2:17" ht="32.1" customHeight="1" x14ac:dyDescent="0.25">
      <c r="B679" s="74" t="s">
        <v>270</v>
      </c>
      <c r="C679" s="75"/>
      <c r="D679" s="75"/>
      <c r="E679" s="75"/>
      <c r="F679" s="75"/>
      <c r="G679" s="75"/>
      <c r="H679" s="75"/>
      <c r="I679" s="75"/>
      <c r="J679" s="75"/>
      <c r="K679" s="75"/>
    </row>
    <row r="680" spans="2:17" ht="24" customHeight="1" x14ac:dyDescent="0.25">
      <c r="B680" s="31"/>
      <c r="C680" s="30" t="s">
        <v>45</v>
      </c>
      <c r="D680" s="30"/>
      <c r="E680" s="30"/>
      <c r="F680" s="30"/>
      <c r="G680" s="30"/>
      <c r="H680" s="30"/>
      <c r="I680" s="30"/>
      <c r="J680" s="30"/>
      <c r="K680" s="30"/>
      <c r="N680" t="b">
        <v>0</v>
      </c>
      <c r="Q680" s="70">
        <f t="shared" ref="Q680" si="18">IF(N680=TRUE,4.37%,0)</f>
        <v>0</v>
      </c>
    </row>
    <row r="681" spans="2:17" ht="24" customHeight="1" thickBot="1" x14ac:dyDescent="0.3">
      <c r="B681" s="31"/>
      <c r="C681" s="30" t="s">
        <v>67</v>
      </c>
      <c r="D681" s="30"/>
      <c r="E681" s="30"/>
      <c r="F681" s="30"/>
      <c r="G681" s="30"/>
      <c r="H681" s="30"/>
      <c r="I681" s="30"/>
      <c r="J681" s="30"/>
      <c r="K681" s="30"/>
    </row>
    <row r="682" spans="2:17" ht="24" customHeight="1" thickBot="1" x14ac:dyDescent="0.3">
      <c r="B682" s="31"/>
      <c r="C682" s="76"/>
      <c r="D682" s="77"/>
      <c r="E682" s="77"/>
      <c r="F682" s="77"/>
      <c r="G682" s="78"/>
      <c r="H682" s="30"/>
      <c r="I682" s="30"/>
      <c r="J682" s="30"/>
      <c r="K682" s="30"/>
    </row>
    <row r="683" spans="2:17" ht="24" customHeight="1" x14ac:dyDescent="0.25">
      <c r="B683" s="31"/>
      <c r="C683" s="30" t="s">
        <v>50</v>
      </c>
      <c r="D683" s="30"/>
      <c r="E683" s="30"/>
      <c r="F683" s="30"/>
      <c r="G683" s="30"/>
      <c r="H683" s="30"/>
      <c r="I683" s="30"/>
      <c r="J683" s="30"/>
      <c r="K683" s="30"/>
    </row>
    <row r="684" spans="2:17" ht="24" customHeight="1" x14ac:dyDescent="0.25">
      <c r="B684" s="31"/>
      <c r="C684" s="30"/>
      <c r="D684" s="30"/>
      <c r="E684" s="30"/>
      <c r="F684" s="30"/>
      <c r="G684" s="30"/>
      <c r="H684" s="30"/>
      <c r="I684" s="30"/>
      <c r="J684" s="30"/>
      <c r="K684" s="30"/>
    </row>
    <row r="685" spans="2:17" ht="24" customHeight="1" x14ac:dyDescent="0.25">
      <c r="B685" s="74" t="s">
        <v>271</v>
      </c>
      <c r="C685" s="75"/>
      <c r="D685" s="75"/>
      <c r="E685" s="75"/>
      <c r="F685" s="75"/>
      <c r="G685" s="75"/>
      <c r="H685" s="75"/>
      <c r="I685" s="75"/>
      <c r="J685" s="75"/>
      <c r="K685" s="75"/>
    </row>
    <row r="686" spans="2:17" ht="24" customHeight="1" x14ac:dyDescent="0.25">
      <c r="B686" s="31"/>
      <c r="C686" s="30" t="s">
        <v>243</v>
      </c>
      <c r="D686" s="30"/>
      <c r="E686" s="30"/>
      <c r="F686" s="30"/>
      <c r="G686" s="30"/>
      <c r="H686" s="30"/>
      <c r="I686" s="30"/>
      <c r="J686" s="30"/>
      <c r="K686" s="30"/>
    </row>
    <row r="687" spans="2:17" ht="24" customHeight="1" x14ac:dyDescent="0.25">
      <c r="B687" s="31"/>
      <c r="C687" s="30" t="s">
        <v>244</v>
      </c>
      <c r="D687" s="30"/>
      <c r="E687" s="30"/>
      <c r="F687" s="30"/>
      <c r="G687" s="30"/>
      <c r="H687" s="30"/>
      <c r="I687" s="30"/>
      <c r="J687" s="30"/>
      <c r="K687" s="30"/>
    </row>
    <row r="688" spans="2:17" ht="24" customHeight="1" x14ac:dyDescent="0.25">
      <c r="B688" s="31"/>
      <c r="C688" s="30" t="s">
        <v>245</v>
      </c>
      <c r="D688" s="30"/>
      <c r="E688" s="30"/>
      <c r="F688" s="30"/>
      <c r="G688" s="30"/>
      <c r="H688" s="30"/>
      <c r="I688" s="30"/>
      <c r="J688" s="30"/>
      <c r="K688" s="30"/>
    </row>
    <row r="689" spans="2:11" ht="24" customHeight="1" x14ac:dyDescent="0.25">
      <c r="B689" s="31"/>
      <c r="C689" s="30" t="s">
        <v>246</v>
      </c>
      <c r="D689" s="30"/>
      <c r="E689" s="30"/>
      <c r="F689" s="30"/>
      <c r="G689" s="30"/>
      <c r="H689" s="30"/>
      <c r="I689" s="30"/>
      <c r="J689" s="30"/>
      <c r="K689" s="30"/>
    </row>
    <row r="690" spans="2:11" ht="24" customHeight="1" x14ac:dyDescent="0.25">
      <c r="B690" s="31"/>
      <c r="C690" s="30" t="s">
        <v>247</v>
      </c>
      <c r="D690" s="30"/>
      <c r="E690" s="30"/>
      <c r="F690" s="30"/>
      <c r="G690" s="30"/>
      <c r="H690" s="30"/>
      <c r="I690" s="30"/>
      <c r="J690" s="30"/>
      <c r="K690" s="30"/>
    </row>
    <row r="691" spans="2:11" ht="24" customHeight="1" x14ac:dyDescent="0.25">
      <c r="B691" s="31"/>
      <c r="C691" s="30" t="s">
        <v>248</v>
      </c>
      <c r="D691" s="30"/>
      <c r="E691" s="30"/>
      <c r="F691" s="30"/>
      <c r="G691" s="30"/>
      <c r="H691" s="30"/>
      <c r="I691" s="30"/>
      <c r="J691" s="30"/>
      <c r="K691" s="30"/>
    </row>
    <row r="692" spans="2:11" ht="24" customHeight="1" x14ac:dyDescent="0.25">
      <c r="B692" s="31"/>
      <c r="C692" s="30" t="s">
        <v>249</v>
      </c>
      <c r="D692" s="30"/>
      <c r="E692" s="30"/>
      <c r="F692" s="30"/>
      <c r="G692" s="30"/>
      <c r="H692" s="30"/>
      <c r="I692" s="30"/>
      <c r="J692" s="30"/>
      <c r="K692" s="30"/>
    </row>
    <row r="693" spans="2:11" ht="24" customHeight="1" x14ac:dyDescent="0.25">
      <c r="B693" s="31"/>
      <c r="C693" s="30" t="s">
        <v>250</v>
      </c>
      <c r="D693" s="30"/>
      <c r="E693" s="30"/>
      <c r="F693" s="30"/>
      <c r="G693" s="30"/>
      <c r="H693" s="30"/>
      <c r="I693" s="30"/>
      <c r="J693" s="30"/>
      <c r="K693" s="30"/>
    </row>
    <row r="694" spans="2:11" ht="24" customHeight="1" x14ac:dyDescent="0.25">
      <c r="B694" s="31"/>
      <c r="C694" s="30" t="s">
        <v>251</v>
      </c>
      <c r="D694" s="30"/>
      <c r="E694" s="30"/>
      <c r="F694" s="30"/>
      <c r="G694" s="30"/>
      <c r="H694" s="30"/>
      <c r="I694" s="30"/>
      <c r="J694" s="30"/>
      <c r="K694" s="30"/>
    </row>
    <row r="695" spans="2:11" ht="24" customHeight="1" x14ac:dyDescent="0.25">
      <c r="B695" s="31"/>
      <c r="C695" s="30" t="s">
        <v>252</v>
      </c>
      <c r="D695" s="30"/>
      <c r="E695" s="30"/>
      <c r="F695" s="30"/>
      <c r="G695" s="30"/>
      <c r="H695" s="30"/>
      <c r="I695" s="30"/>
      <c r="J695" s="30"/>
      <c r="K695" s="30"/>
    </row>
    <row r="696" spans="2:11" ht="24" customHeight="1" x14ac:dyDescent="0.25">
      <c r="B696" s="31"/>
      <c r="C696" s="30" t="s">
        <v>253</v>
      </c>
      <c r="D696" s="30"/>
      <c r="E696" s="30"/>
      <c r="F696" s="30"/>
      <c r="G696" s="30"/>
      <c r="H696" s="30"/>
      <c r="I696" s="30"/>
      <c r="J696" s="30"/>
      <c r="K696" s="30"/>
    </row>
    <row r="697" spans="2:11" ht="24" customHeight="1" x14ac:dyDescent="0.25">
      <c r="B697" s="31"/>
      <c r="C697" s="30" t="s">
        <v>254</v>
      </c>
      <c r="D697" s="30"/>
      <c r="E697" s="30"/>
      <c r="F697" s="30"/>
      <c r="G697" s="30"/>
      <c r="H697" s="30"/>
      <c r="I697" s="30"/>
      <c r="J697" s="30"/>
      <c r="K697" s="30"/>
    </row>
    <row r="698" spans="2:11" ht="24" customHeight="1" x14ac:dyDescent="0.25">
      <c r="B698" s="31"/>
      <c r="C698" s="30" t="s">
        <v>23</v>
      </c>
      <c r="D698" s="30"/>
      <c r="E698" s="30"/>
      <c r="F698" s="30"/>
      <c r="G698" s="30"/>
      <c r="H698" s="30"/>
      <c r="I698" s="30"/>
      <c r="J698" s="30"/>
      <c r="K698" s="30"/>
    </row>
    <row r="699" spans="2:11" ht="24" customHeight="1" x14ac:dyDescent="0.25">
      <c r="B699" s="31"/>
      <c r="C699" s="30" t="s">
        <v>255</v>
      </c>
      <c r="D699" s="30"/>
      <c r="E699" s="30"/>
      <c r="F699" s="30"/>
      <c r="G699" s="30"/>
      <c r="H699" s="30"/>
      <c r="I699" s="30"/>
      <c r="J699" s="30"/>
      <c r="K699" s="30"/>
    </row>
    <row r="700" spans="2:11" ht="24" customHeight="1" x14ac:dyDescent="0.25">
      <c r="B700" s="31"/>
      <c r="C700" s="30" t="s">
        <v>256</v>
      </c>
      <c r="D700" s="30"/>
      <c r="E700" s="30"/>
      <c r="F700" s="30"/>
      <c r="G700" s="30"/>
      <c r="H700" s="30"/>
      <c r="I700" s="30"/>
      <c r="J700" s="30"/>
      <c r="K700" s="30"/>
    </row>
    <row r="701" spans="2:11" ht="24" customHeight="1" x14ac:dyDescent="0.25">
      <c r="B701" s="31"/>
      <c r="C701" s="30" t="s">
        <v>257</v>
      </c>
      <c r="D701" s="30"/>
      <c r="E701" s="30"/>
      <c r="F701" s="30"/>
      <c r="G701" s="30"/>
      <c r="H701" s="30"/>
      <c r="I701" s="30"/>
      <c r="J701" s="30"/>
      <c r="K701" s="30"/>
    </row>
    <row r="702" spans="2:11" ht="24" customHeight="1" x14ac:dyDescent="0.25">
      <c r="B702" s="31"/>
      <c r="C702" s="30" t="s">
        <v>258</v>
      </c>
      <c r="D702" s="30"/>
      <c r="E702" s="30"/>
      <c r="F702" s="30"/>
      <c r="G702" s="30"/>
      <c r="H702" s="30"/>
      <c r="I702" s="30"/>
      <c r="J702" s="30"/>
      <c r="K702" s="30"/>
    </row>
    <row r="703" spans="2:11" ht="24" customHeight="1" x14ac:dyDescent="0.25">
      <c r="B703" s="31"/>
      <c r="C703" s="30" t="s">
        <v>259</v>
      </c>
      <c r="D703" s="30"/>
      <c r="E703" s="30"/>
      <c r="F703" s="30"/>
      <c r="G703" s="30"/>
      <c r="H703" s="30"/>
      <c r="I703" s="30"/>
      <c r="J703" s="30"/>
      <c r="K703" s="30"/>
    </row>
    <row r="704" spans="2:11" ht="24" customHeight="1" x14ac:dyDescent="0.25">
      <c r="B704" s="31"/>
      <c r="C704" s="30" t="s">
        <v>260</v>
      </c>
      <c r="D704" s="30"/>
      <c r="E704" s="30"/>
      <c r="F704" s="30"/>
      <c r="G704" s="30"/>
      <c r="H704" s="30"/>
      <c r="I704" s="30"/>
      <c r="J704" s="30"/>
      <c r="K704" s="30"/>
    </row>
    <row r="705" spans="2:11" ht="24" customHeight="1" x14ac:dyDescent="0.25">
      <c r="B705" s="31"/>
      <c r="C705" s="30" t="s">
        <v>261</v>
      </c>
      <c r="D705" s="30"/>
      <c r="E705" s="30"/>
      <c r="F705" s="30"/>
      <c r="G705" s="30"/>
      <c r="H705" s="30"/>
      <c r="I705" s="30"/>
      <c r="J705" s="30"/>
      <c r="K705" s="30"/>
    </row>
    <row r="706" spans="2:11" ht="24" customHeight="1" x14ac:dyDescent="0.25">
      <c r="B706" s="31"/>
      <c r="C706" s="30" t="s">
        <v>262</v>
      </c>
      <c r="D706" s="30"/>
      <c r="E706" s="30"/>
      <c r="F706" s="30"/>
      <c r="G706" s="30"/>
      <c r="H706" s="30"/>
      <c r="I706" s="30"/>
      <c r="J706" s="30"/>
      <c r="K706" s="30"/>
    </row>
    <row r="707" spans="2:11" ht="24" customHeight="1" x14ac:dyDescent="0.25">
      <c r="B707" s="31"/>
      <c r="C707" s="30" t="s">
        <v>263</v>
      </c>
      <c r="D707" s="30"/>
      <c r="E707" s="30"/>
      <c r="F707" s="30"/>
      <c r="G707" s="30"/>
      <c r="H707" s="30"/>
      <c r="I707" s="30"/>
      <c r="J707" s="30"/>
      <c r="K707" s="30"/>
    </row>
    <row r="708" spans="2:11" ht="24" customHeight="1" x14ac:dyDescent="0.25">
      <c r="B708" s="31"/>
      <c r="C708" s="30" t="s">
        <v>264</v>
      </c>
      <c r="D708" s="30"/>
      <c r="E708" s="30"/>
      <c r="F708" s="30"/>
      <c r="G708" s="30"/>
      <c r="H708" s="30"/>
      <c r="I708" s="30"/>
      <c r="J708" s="30"/>
      <c r="K708" s="30"/>
    </row>
    <row r="709" spans="2:11" ht="24" customHeight="1" x14ac:dyDescent="0.25">
      <c r="B709" s="31"/>
      <c r="C709" s="30" t="s">
        <v>265</v>
      </c>
      <c r="D709" s="30"/>
      <c r="E709" s="30"/>
      <c r="F709" s="30"/>
      <c r="G709" s="30"/>
      <c r="H709" s="30"/>
      <c r="I709" s="30"/>
      <c r="J709" s="30"/>
      <c r="K709" s="30"/>
    </row>
    <row r="710" spans="2:11" ht="24" customHeight="1" x14ac:dyDescent="0.25">
      <c r="B710" s="31"/>
      <c r="C710" s="30" t="s">
        <v>266</v>
      </c>
      <c r="D710" s="30"/>
      <c r="E710" s="30"/>
      <c r="F710" s="30"/>
      <c r="G710" s="30"/>
      <c r="H710" s="30"/>
      <c r="I710" s="30"/>
      <c r="J710" s="30"/>
      <c r="K710" s="30"/>
    </row>
    <row r="711" spans="2:11" ht="24" customHeight="1" x14ac:dyDescent="0.25">
      <c r="B711" s="31"/>
      <c r="C711" s="30" t="s">
        <v>267</v>
      </c>
      <c r="D711" s="30"/>
      <c r="E711" s="30"/>
      <c r="F711" s="30"/>
      <c r="G711" s="30"/>
      <c r="H711" s="30"/>
      <c r="I711" s="30"/>
      <c r="J711" s="30"/>
      <c r="K711" s="30"/>
    </row>
    <row r="712" spans="2:11" ht="24" customHeight="1" x14ac:dyDescent="0.25">
      <c r="B712" s="31"/>
      <c r="C712" s="30" t="s">
        <v>268</v>
      </c>
      <c r="D712" s="30"/>
      <c r="E712" s="30"/>
      <c r="F712" s="30"/>
      <c r="G712" s="30"/>
      <c r="H712" s="30"/>
      <c r="I712" s="30"/>
      <c r="J712" s="30"/>
      <c r="K712" s="30"/>
    </row>
    <row r="713" spans="2:11" ht="24" customHeight="1" x14ac:dyDescent="0.25">
      <c r="B713" s="31"/>
      <c r="C713" s="30"/>
      <c r="D713" s="30"/>
      <c r="E713" s="30"/>
      <c r="F713" s="30"/>
      <c r="G713" s="30"/>
      <c r="H713" s="30"/>
      <c r="I713" s="30"/>
      <c r="J713" s="30"/>
      <c r="K713" s="30"/>
    </row>
    <row r="714" spans="2:11" ht="31.35" customHeight="1" x14ac:dyDescent="0.25">
      <c r="B714" s="74" t="s">
        <v>272</v>
      </c>
      <c r="C714" s="75"/>
      <c r="D714" s="75"/>
      <c r="E714" s="75"/>
      <c r="F714" s="75"/>
      <c r="G714" s="75"/>
      <c r="H714" s="75"/>
      <c r="I714" s="75"/>
      <c r="J714" s="75"/>
      <c r="K714" s="75"/>
    </row>
    <row r="715" spans="2:11" ht="24" customHeight="1" x14ac:dyDescent="0.25">
      <c r="B715" s="31"/>
      <c r="C715" s="30" t="s">
        <v>45</v>
      </c>
      <c r="D715" s="30"/>
      <c r="E715" s="30"/>
      <c r="F715" s="30"/>
      <c r="G715" s="30"/>
      <c r="H715" s="30"/>
      <c r="I715" s="30"/>
      <c r="J715" s="30"/>
      <c r="K715" s="30"/>
    </row>
    <row r="716" spans="2:11" ht="24" customHeight="1" thickBot="1" x14ac:dyDescent="0.3">
      <c r="B716" s="31"/>
      <c r="C716" s="30" t="s">
        <v>67</v>
      </c>
      <c r="D716" s="30"/>
      <c r="E716" s="30"/>
      <c r="F716" s="30"/>
      <c r="G716" s="30"/>
      <c r="H716" s="30"/>
      <c r="I716" s="30"/>
      <c r="J716" s="30"/>
      <c r="K716" s="30"/>
    </row>
    <row r="717" spans="2:11" ht="24" customHeight="1" thickBot="1" x14ac:dyDescent="0.3">
      <c r="B717" s="31"/>
      <c r="C717" s="76"/>
      <c r="D717" s="77"/>
      <c r="E717" s="77"/>
      <c r="F717" s="77"/>
      <c r="G717" s="78"/>
      <c r="H717" s="30"/>
      <c r="I717" s="30"/>
      <c r="J717" s="30"/>
      <c r="K717" s="30"/>
    </row>
    <row r="718" spans="2:11" ht="24" customHeight="1" x14ac:dyDescent="0.25">
      <c r="B718" s="31"/>
      <c r="C718" s="30" t="s">
        <v>50</v>
      </c>
      <c r="D718" s="30"/>
      <c r="E718" s="30"/>
      <c r="F718" s="30"/>
      <c r="G718" s="30"/>
      <c r="H718" s="30"/>
      <c r="I718" s="30"/>
      <c r="J718" s="30"/>
      <c r="K718" s="30"/>
    </row>
    <row r="719" spans="2:11" ht="24" customHeight="1" x14ac:dyDescent="0.25">
      <c r="B719" s="31"/>
      <c r="C719" s="30"/>
      <c r="D719" s="30"/>
      <c r="E719" s="30"/>
      <c r="F719" s="30"/>
      <c r="G719" s="30"/>
      <c r="H719" s="30"/>
      <c r="I719" s="30"/>
      <c r="J719" s="30"/>
      <c r="K719" s="30"/>
    </row>
    <row r="720" spans="2:11" ht="32.1" customHeight="1" x14ac:dyDescent="0.25">
      <c r="B720" s="74" t="s">
        <v>273</v>
      </c>
      <c r="C720" s="75"/>
      <c r="D720" s="75"/>
      <c r="E720" s="75"/>
      <c r="F720" s="75"/>
      <c r="G720" s="75"/>
      <c r="H720" s="75"/>
      <c r="I720" s="75"/>
      <c r="J720" s="75"/>
      <c r="K720" s="75"/>
    </row>
    <row r="721" spans="2:19" ht="24" customHeight="1" x14ac:dyDescent="0.25">
      <c r="B721" s="31"/>
      <c r="C721" s="30" t="s">
        <v>45</v>
      </c>
      <c r="D721" s="30"/>
      <c r="E721" s="30"/>
      <c r="F721" s="30"/>
      <c r="G721" s="30"/>
      <c r="H721" s="30"/>
      <c r="I721" s="30"/>
      <c r="J721" s="30"/>
      <c r="K721" s="30"/>
    </row>
    <row r="722" spans="2:19" ht="24" customHeight="1" thickBot="1" x14ac:dyDescent="0.3">
      <c r="B722" s="31"/>
      <c r="C722" s="30" t="s">
        <v>274</v>
      </c>
      <c r="D722" s="30"/>
      <c r="E722" s="30"/>
      <c r="F722" s="30"/>
      <c r="G722" s="30"/>
      <c r="H722" s="30"/>
      <c r="I722" s="30"/>
      <c r="J722" s="30"/>
      <c r="K722" s="30"/>
    </row>
    <row r="723" spans="2:19" ht="24" customHeight="1" thickBot="1" x14ac:dyDescent="0.3">
      <c r="B723" s="31"/>
      <c r="C723" s="76"/>
      <c r="D723" s="77"/>
      <c r="E723" s="77"/>
      <c r="F723" s="77"/>
      <c r="G723" s="78"/>
      <c r="H723" s="30"/>
      <c r="I723" s="30"/>
      <c r="J723" s="30"/>
      <c r="K723" s="30"/>
    </row>
    <row r="724" spans="2:19" ht="24" customHeight="1" x14ac:dyDescent="0.25">
      <c r="B724" s="31"/>
      <c r="C724" s="30" t="s">
        <v>50</v>
      </c>
      <c r="D724" s="30"/>
      <c r="E724" s="30"/>
      <c r="F724" s="30"/>
      <c r="G724" s="30"/>
      <c r="H724" s="30"/>
      <c r="I724" s="30"/>
      <c r="J724" s="30"/>
      <c r="K724" s="30"/>
    </row>
    <row r="725" spans="2:19" ht="24" customHeight="1" thickBot="1" x14ac:dyDescent="0.3">
      <c r="B725" s="31"/>
      <c r="C725" s="30" t="s">
        <v>275</v>
      </c>
      <c r="D725" s="30"/>
      <c r="E725" s="30"/>
      <c r="F725" s="30"/>
      <c r="G725" s="30"/>
      <c r="H725" s="30"/>
      <c r="I725" s="30"/>
      <c r="J725" s="30"/>
      <c r="K725" s="30"/>
    </row>
    <row r="726" spans="2:19" ht="24" customHeight="1" thickBot="1" x14ac:dyDescent="0.3">
      <c r="B726" s="31"/>
      <c r="C726" s="76"/>
      <c r="D726" s="77"/>
      <c r="E726" s="77"/>
      <c r="F726" s="77"/>
      <c r="G726" s="78"/>
      <c r="H726" s="30"/>
      <c r="I726" s="30"/>
      <c r="J726" s="30"/>
      <c r="K726" s="30"/>
    </row>
    <row r="727" spans="2:19" ht="24" customHeight="1" x14ac:dyDescent="0.25">
      <c r="B727" s="31"/>
      <c r="C727" s="30"/>
      <c r="D727" s="30"/>
      <c r="E727" s="30"/>
      <c r="F727" s="30"/>
      <c r="G727" s="30"/>
      <c r="H727" s="30"/>
      <c r="I727" s="30"/>
      <c r="J727" s="30"/>
      <c r="K727" s="30"/>
    </row>
    <row r="728" spans="2:19" ht="32.1" customHeight="1" x14ac:dyDescent="0.25">
      <c r="B728" s="74" t="s">
        <v>276</v>
      </c>
      <c r="C728" s="75"/>
      <c r="D728" s="75"/>
      <c r="E728" s="75"/>
      <c r="F728" s="75"/>
      <c r="G728" s="75"/>
      <c r="H728" s="75"/>
      <c r="I728" s="75"/>
      <c r="J728" s="75"/>
      <c r="K728" s="75"/>
    </row>
    <row r="729" spans="2:19" ht="24" customHeight="1" x14ac:dyDescent="0.25">
      <c r="B729" s="31"/>
      <c r="C729" s="30" t="s">
        <v>45</v>
      </c>
      <c r="D729" s="30"/>
      <c r="E729" s="30"/>
      <c r="F729" s="30"/>
      <c r="G729" s="30"/>
      <c r="H729" s="30"/>
      <c r="I729" s="30"/>
      <c r="J729" s="30"/>
      <c r="K729" s="30"/>
    </row>
    <row r="730" spans="2:19" ht="24" customHeight="1" thickBot="1" x14ac:dyDescent="0.3">
      <c r="B730" s="31"/>
      <c r="C730" s="30" t="s">
        <v>277</v>
      </c>
      <c r="D730" s="30"/>
      <c r="E730" s="30"/>
      <c r="F730" s="30"/>
      <c r="G730" s="30"/>
      <c r="H730" s="30"/>
      <c r="I730" s="30"/>
      <c r="J730" s="30"/>
      <c r="K730" s="30"/>
    </row>
    <row r="731" spans="2:19" ht="24" customHeight="1" thickBot="1" x14ac:dyDescent="0.3">
      <c r="B731" s="31"/>
      <c r="C731" s="76"/>
      <c r="D731" s="77"/>
      <c r="E731" s="77"/>
      <c r="F731" s="77"/>
      <c r="G731" s="78"/>
      <c r="H731" s="30"/>
      <c r="I731" s="30"/>
      <c r="J731" s="30"/>
      <c r="K731" s="30"/>
    </row>
    <row r="732" spans="2:19" ht="24" customHeight="1" x14ac:dyDescent="0.25">
      <c r="B732" s="31"/>
      <c r="C732" s="30" t="s">
        <v>50</v>
      </c>
      <c r="D732" s="30"/>
      <c r="E732" s="30"/>
      <c r="F732" s="30"/>
      <c r="G732" s="30"/>
      <c r="H732" s="30"/>
      <c r="I732" s="30"/>
      <c r="J732" s="30"/>
      <c r="K732" s="30"/>
    </row>
    <row r="733" spans="2:19" ht="24" customHeight="1" thickBot="1" x14ac:dyDescent="0.3">
      <c r="B733" s="31"/>
      <c r="C733" s="30" t="s">
        <v>278</v>
      </c>
      <c r="D733" s="30"/>
      <c r="E733" s="30"/>
      <c r="F733" s="30"/>
      <c r="G733" s="30"/>
      <c r="H733" s="30"/>
      <c r="I733" s="30"/>
      <c r="J733" s="30"/>
      <c r="K733" s="30"/>
    </row>
    <row r="734" spans="2:19" ht="24" customHeight="1" thickBot="1" x14ac:dyDescent="0.3">
      <c r="B734" s="31"/>
      <c r="C734" s="76"/>
      <c r="D734" s="77"/>
      <c r="E734" s="77"/>
      <c r="F734" s="77"/>
      <c r="G734" s="78"/>
      <c r="H734" s="30"/>
      <c r="I734" s="30"/>
      <c r="J734" s="30"/>
      <c r="K734" s="30"/>
    </row>
    <row r="735" spans="2:19" ht="24" customHeight="1" thickBot="1" x14ac:dyDescent="0.3">
      <c r="B735" s="41"/>
      <c r="C735" s="34"/>
      <c r="D735" s="34"/>
      <c r="E735" s="34"/>
      <c r="F735" s="34"/>
      <c r="G735" s="34"/>
      <c r="H735" s="34"/>
      <c r="I735" s="34"/>
      <c r="J735" s="34"/>
      <c r="K735" s="34"/>
      <c r="S735" s="73">
        <f>SUM(Q649:Q735)</f>
        <v>0</v>
      </c>
    </row>
    <row r="736" spans="2:19" ht="24" customHeight="1" x14ac:dyDescent="0.25">
      <c r="B736" s="37" t="s">
        <v>279</v>
      </c>
      <c r="C736" s="38"/>
      <c r="D736" s="38"/>
      <c r="E736" s="38"/>
      <c r="F736" s="38"/>
      <c r="G736" s="38"/>
      <c r="H736" s="38"/>
      <c r="I736" s="38"/>
      <c r="J736" s="38"/>
      <c r="K736" s="38"/>
    </row>
    <row r="737" spans="2:19" ht="24" customHeight="1" x14ac:dyDescent="0.25">
      <c r="B737" s="31"/>
      <c r="C737" s="30" t="s">
        <v>45</v>
      </c>
      <c r="D737" s="30"/>
      <c r="E737" s="30"/>
      <c r="F737" s="30"/>
      <c r="G737" s="30"/>
      <c r="H737" s="30"/>
      <c r="I737" s="30"/>
      <c r="J737" s="30"/>
      <c r="K737" s="30"/>
      <c r="N737" t="b">
        <v>0</v>
      </c>
      <c r="Q737" s="70">
        <f>IF(N737=TRUE,1.46%,0)</f>
        <v>0</v>
      </c>
    </row>
    <row r="738" spans="2:19" ht="24" customHeight="1" thickBot="1" x14ac:dyDescent="0.3">
      <c r="B738" s="31"/>
      <c r="C738" s="30" t="s">
        <v>134</v>
      </c>
      <c r="D738" s="30"/>
      <c r="E738" s="30"/>
      <c r="F738" s="30"/>
      <c r="G738" s="30"/>
      <c r="H738" s="30"/>
      <c r="I738" s="30"/>
      <c r="J738" s="30"/>
      <c r="K738" s="30"/>
    </row>
    <row r="739" spans="2:19" ht="24" customHeight="1" thickBot="1" x14ac:dyDescent="0.3">
      <c r="B739" s="31"/>
      <c r="C739" s="76"/>
      <c r="D739" s="77"/>
      <c r="E739" s="77"/>
      <c r="F739" s="77"/>
      <c r="G739" s="78"/>
      <c r="H739" s="30"/>
      <c r="I739" s="30"/>
      <c r="J739" s="30"/>
      <c r="K739" s="30"/>
    </row>
    <row r="740" spans="2:19" ht="24" customHeight="1" x14ac:dyDescent="0.25">
      <c r="B740" s="31"/>
      <c r="C740" s="30" t="s">
        <v>50</v>
      </c>
      <c r="D740" s="30"/>
      <c r="E740" s="30"/>
      <c r="F740" s="30"/>
      <c r="G740" s="30"/>
      <c r="H740" s="30"/>
      <c r="I740" s="30"/>
      <c r="J740" s="30"/>
      <c r="K740" s="30"/>
    </row>
    <row r="741" spans="2:19" ht="24" customHeight="1" thickBot="1" x14ac:dyDescent="0.3">
      <c r="B741" s="41"/>
      <c r="C741" s="34"/>
      <c r="D741" s="34"/>
      <c r="E741" s="34"/>
      <c r="F741" s="34"/>
      <c r="G741" s="34"/>
      <c r="H741" s="34"/>
      <c r="I741" s="34"/>
      <c r="J741" s="34"/>
      <c r="K741" s="34"/>
      <c r="S741" s="73">
        <f>SUM(Q737:Q741)</f>
        <v>0</v>
      </c>
    </row>
    <row r="742" spans="2:19" ht="24" customHeight="1" thickBot="1" x14ac:dyDescent="0.3">
      <c r="B742" s="92" t="s">
        <v>280</v>
      </c>
      <c r="C742" s="93"/>
      <c r="D742" s="93"/>
      <c r="E742" s="93"/>
      <c r="F742" s="93"/>
      <c r="G742" s="93"/>
      <c r="H742" s="93"/>
      <c r="I742" s="93"/>
      <c r="J742" s="93"/>
      <c r="K742" s="93"/>
      <c r="L742" s="94"/>
    </row>
    <row r="743" spans="2:19" ht="24" customHeight="1" x14ac:dyDescent="0.25">
      <c r="B743" s="55" t="s">
        <v>281</v>
      </c>
      <c r="C743" s="56"/>
      <c r="D743" s="56"/>
      <c r="E743" s="56"/>
      <c r="F743" s="56"/>
      <c r="G743" s="56"/>
      <c r="H743" s="56"/>
      <c r="I743" s="56"/>
      <c r="J743" s="56"/>
      <c r="K743" s="56"/>
      <c r="L743" s="57"/>
      <c r="S743" s="73"/>
    </row>
    <row r="744" spans="2:19" ht="24" customHeight="1" x14ac:dyDescent="0.25">
      <c r="B744" s="95"/>
      <c r="C744" s="96"/>
      <c r="D744" s="96"/>
      <c r="E744" s="96"/>
      <c r="F744" s="96"/>
      <c r="G744" s="96"/>
      <c r="H744" s="96"/>
      <c r="I744" s="96"/>
      <c r="J744" s="96"/>
      <c r="K744" s="96"/>
      <c r="L744" s="97"/>
    </row>
    <row r="745" spans="2:19" ht="24" customHeight="1" x14ac:dyDescent="0.25">
      <c r="B745" s="95"/>
      <c r="C745" s="96"/>
      <c r="D745" s="96"/>
      <c r="E745" s="96"/>
      <c r="F745" s="96"/>
      <c r="G745" s="96"/>
      <c r="H745" s="96"/>
      <c r="I745" s="96"/>
      <c r="J745" s="96"/>
      <c r="K745" s="96"/>
      <c r="L745" s="97"/>
    </row>
    <row r="746" spans="2:19" ht="24" customHeight="1" thickBot="1" x14ac:dyDescent="0.3">
      <c r="B746" s="98"/>
      <c r="C746" s="99"/>
      <c r="D746" s="99"/>
      <c r="E746" s="99"/>
      <c r="F746" s="99"/>
      <c r="G746" s="99"/>
      <c r="H746" s="99"/>
      <c r="I746" s="99"/>
      <c r="J746" s="99"/>
      <c r="K746" s="99"/>
      <c r="L746" s="100"/>
    </row>
    <row r="747" spans="2:19" ht="24" customHeight="1" x14ac:dyDescent="0.25">
      <c r="B747" s="79" t="s">
        <v>283</v>
      </c>
      <c r="C747" s="80"/>
      <c r="D747" s="80"/>
      <c r="E747" s="80"/>
      <c r="F747" s="80"/>
      <c r="G747" s="80"/>
      <c r="H747" s="80"/>
      <c r="I747" s="80"/>
      <c r="J747" s="80"/>
      <c r="K747" s="83">
        <f>SUM(S:S)</f>
        <v>0</v>
      </c>
    </row>
    <row r="748" spans="2:19" ht="24" customHeight="1" x14ac:dyDescent="0.25">
      <c r="B748" s="81"/>
      <c r="C748" s="81"/>
      <c r="D748" s="81"/>
      <c r="E748" s="81"/>
      <c r="F748" s="81"/>
      <c r="G748" s="81"/>
      <c r="H748" s="81"/>
      <c r="I748" s="81"/>
      <c r="J748" s="81"/>
      <c r="K748" s="84"/>
    </row>
    <row r="749" spans="2:19" ht="24" customHeight="1" x14ac:dyDescent="0.25">
      <c r="B749" s="81"/>
      <c r="C749" s="81"/>
      <c r="D749" s="81"/>
      <c r="E749" s="81"/>
      <c r="F749" s="81"/>
      <c r="G749" s="81"/>
      <c r="H749" s="81"/>
      <c r="I749" s="81"/>
      <c r="J749" s="81"/>
      <c r="K749" s="84"/>
      <c r="S749" s="73"/>
    </row>
    <row r="750" spans="2:19" ht="24" customHeight="1" x14ac:dyDescent="0.25">
      <c r="B750" s="81"/>
      <c r="C750" s="81"/>
      <c r="D750" s="81"/>
      <c r="E750" s="81"/>
      <c r="F750" s="81"/>
      <c r="G750" s="81"/>
      <c r="H750" s="81"/>
      <c r="I750" s="81"/>
      <c r="J750" s="81"/>
      <c r="K750" s="84"/>
    </row>
    <row r="751" spans="2:19" ht="24" customHeight="1" thickBot="1" x14ac:dyDescent="0.3">
      <c r="B751" s="82"/>
      <c r="C751" s="82"/>
      <c r="D751" s="82"/>
      <c r="E751" s="82"/>
      <c r="F751" s="82"/>
      <c r="G751" s="82"/>
      <c r="H751" s="82"/>
      <c r="I751" s="82"/>
      <c r="J751" s="82"/>
      <c r="K751" s="85"/>
    </row>
    <row r="752" spans="2:19" ht="24" customHeight="1" x14ac:dyDescent="0.25">
      <c r="B752" s="86" t="s">
        <v>282</v>
      </c>
      <c r="C752" s="87"/>
      <c r="D752" s="87"/>
      <c r="E752" s="87"/>
      <c r="F752" s="87"/>
      <c r="G752" s="87"/>
      <c r="H752" s="87"/>
      <c r="I752" s="87"/>
      <c r="J752" s="87"/>
      <c r="K752" s="87"/>
      <c r="L752" s="88"/>
    </row>
    <row r="753" spans="2:12" ht="24" customHeight="1" x14ac:dyDescent="0.25">
      <c r="B753" s="86"/>
      <c r="C753" s="87"/>
      <c r="D753" s="87"/>
      <c r="E753" s="87"/>
      <c r="F753" s="87"/>
      <c r="G753" s="87"/>
      <c r="H753" s="87"/>
      <c r="I753" s="87"/>
      <c r="J753" s="87"/>
      <c r="K753" s="87"/>
      <c r="L753" s="88"/>
    </row>
    <row r="754" spans="2:12" ht="24" customHeight="1" x14ac:dyDescent="0.25">
      <c r="B754" s="86"/>
      <c r="C754" s="87"/>
      <c r="D754" s="87"/>
      <c r="E754" s="87"/>
      <c r="F754" s="87"/>
      <c r="G754" s="87"/>
      <c r="H754" s="87"/>
      <c r="I754" s="87"/>
      <c r="J754" s="87"/>
      <c r="K754" s="87"/>
      <c r="L754" s="88"/>
    </row>
    <row r="755" spans="2:12" ht="24" customHeight="1" x14ac:dyDescent="0.25">
      <c r="B755" s="86"/>
      <c r="C755" s="87"/>
      <c r="D755" s="87"/>
      <c r="E755" s="87"/>
      <c r="F755" s="87"/>
      <c r="G755" s="87"/>
      <c r="H755" s="87"/>
      <c r="I755" s="87"/>
      <c r="J755" s="87"/>
      <c r="K755" s="87"/>
      <c r="L755" s="88"/>
    </row>
    <row r="756" spans="2:12" ht="24" customHeight="1" x14ac:dyDescent="0.25">
      <c r="B756" s="86"/>
      <c r="C756" s="87"/>
      <c r="D756" s="87"/>
      <c r="E756" s="87"/>
      <c r="F756" s="87"/>
      <c r="G756" s="87"/>
      <c r="H756" s="87"/>
      <c r="I756" s="87"/>
      <c r="J756" s="87"/>
      <c r="K756" s="87"/>
      <c r="L756" s="88"/>
    </row>
    <row r="757" spans="2:12" ht="24" customHeight="1" x14ac:dyDescent="0.25">
      <c r="B757" s="86"/>
      <c r="C757" s="87"/>
      <c r="D757" s="87"/>
      <c r="E757" s="87"/>
      <c r="F757" s="87"/>
      <c r="G757" s="87"/>
      <c r="H757" s="87"/>
      <c r="I757" s="87"/>
      <c r="J757" s="87"/>
      <c r="K757" s="87"/>
      <c r="L757" s="88"/>
    </row>
    <row r="758" spans="2:12" ht="24" customHeight="1" x14ac:dyDescent="0.25">
      <c r="B758" s="86"/>
      <c r="C758" s="87"/>
      <c r="D758" s="87"/>
      <c r="E758" s="87"/>
      <c r="F758" s="87"/>
      <c r="G758" s="87"/>
      <c r="H758" s="87"/>
      <c r="I758" s="87"/>
      <c r="J758" s="87"/>
      <c r="K758" s="87"/>
      <c r="L758" s="88"/>
    </row>
    <row r="759" spans="2:12" ht="24" customHeight="1" x14ac:dyDescent="0.25">
      <c r="B759" s="86"/>
      <c r="C759" s="87"/>
      <c r="D759" s="87"/>
      <c r="E759" s="87"/>
      <c r="F759" s="87"/>
      <c r="G759" s="87"/>
      <c r="H759" s="87"/>
      <c r="I759" s="87"/>
      <c r="J759" s="87"/>
      <c r="K759" s="87"/>
      <c r="L759" s="88"/>
    </row>
    <row r="760" spans="2:12" ht="24" customHeight="1" x14ac:dyDescent="0.25">
      <c r="B760" s="86"/>
      <c r="C760" s="87"/>
      <c r="D760" s="87"/>
      <c r="E760" s="87"/>
      <c r="F760" s="87"/>
      <c r="G760" s="87"/>
      <c r="H760" s="87"/>
      <c r="I760" s="87"/>
      <c r="J760" s="87"/>
      <c r="K760" s="87"/>
      <c r="L760" s="88"/>
    </row>
    <row r="761" spans="2:12" ht="24" customHeight="1" x14ac:dyDescent="0.25">
      <c r="B761" s="86"/>
      <c r="C761" s="87"/>
      <c r="D761" s="87"/>
      <c r="E761" s="87"/>
      <c r="F761" s="87"/>
      <c r="G761" s="87"/>
      <c r="H761" s="87"/>
      <c r="I761" s="87"/>
      <c r="J761" s="87"/>
      <c r="K761" s="87"/>
      <c r="L761" s="88"/>
    </row>
    <row r="762" spans="2:12" ht="24" customHeight="1" x14ac:dyDescent="0.25">
      <c r="B762" s="86"/>
      <c r="C762" s="87"/>
      <c r="D762" s="87"/>
      <c r="E762" s="87"/>
      <c r="F762" s="87"/>
      <c r="G762" s="87"/>
      <c r="H762" s="87"/>
      <c r="I762" s="87"/>
      <c r="J762" s="87"/>
      <c r="K762" s="87"/>
      <c r="L762" s="88"/>
    </row>
    <row r="763" spans="2:12" ht="24" customHeight="1" x14ac:dyDescent="0.25">
      <c r="B763" s="86"/>
      <c r="C763" s="87"/>
      <c r="D763" s="87"/>
      <c r="E763" s="87"/>
      <c r="F763" s="87"/>
      <c r="G763" s="87"/>
      <c r="H763" s="87"/>
      <c r="I763" s="87"/>
      <c r="J763" s="87"/>
      <c r="K763" s="87"/>
      <c r="L763" s="88"/>
    </row>
    <row r="764" spans="2:12" ht="24" customHeight="1" x14ac:dyDescent="0.25">
      <c r="B764" s="86"/>
      <c r="C764" s="87"/>
      <c r="D764" s="87"/>
      <c r="E764" s="87"/>
      <c r="F764" s="87"/>
      <c r="G764" s="87"/>
      <c r="H764" s="87"/>
      <c r="I764" s="87"/>
      <c r="J764" s="87"/>
      <c r="K764" s="87"/>
      <c r="L764" s="88"/>
    </row>
    <row r="765" spans="2:12" ht="24" customHeight="1" x14ac:dyDescent="0.25">
      <c r="B765" s="86"/>
      <c r="C765" s="87"/>
      <c r="D765" s="87"/>
      <c r="E765" s="87"/>
      <c r="F765" s="87"/>
      <c r="G765" s="87"/>
      <c r="H765" s="87"/>
      <c r="I765" s="87"/>
      <c r="J765" s="87"/>
      <c r="K765" s="87"/>
      <c r="L765" s="88"/>
    </row>
    <row r="766" spans="2:12" ht="24" customHeight="1" x14ac:dyDescent="0.25">
      <c r="B766" s="86"/>
      <c r="C766" s="87"/>
      <c r="D766" s="87"/>
      <c r="E766" s="87"/>
      <c r="F766" s="87"/>
      <c r="G766" s="87"/>
      <c r="H766" s="87"/>
      <c r="I766" s="87"/>
      <c r="J766" s="87"/>
      <c r="K766" s="87"/>
      <c r="L766" s="88"/>
    </row>
    <row r="767" spans="2:12" ht="24" customHeight="1" x14ac:dyDescent="0.25">
      <c r="B767" s="86"/>
      <c r="C767" s="87"/>
      <c r="D767" s="87"/>
      <c r="E767" s="87"/>
      <c r="F767" s="87"/>
      <c r="G767" s="87"/>
      <c r="H767" s="87"/>
      <c r="I767" s="87"/>
      <c r="J767" s="87"/>
      <c r="K767" s="87"/>
      <c r="L767" s="88"/>
    </row>
    <row r="768" spans="2:12" ht="24" customHeight="1" x14ac:dyDescent="0.25">
      <c r="B768" s="86"/>
      <c r="C768" s="87"/>
      <c r="D768" s="87"/>
      <c r="E768" s="87"/>
      <c r="F768" s="87"/>
      <c r="G768" s="87"/>
      <c r="H768" s="87"/>
      <c r="I768" s="87"/>
      <c r="J768" s="87"/>
      <c r="K768" s="87"/>
      <c r="L768" s="88"/>
    </row>
    <row r="769" spans="2:12" ht="24" customHeight="1" x14ac:dyDescent="0.25">
      <c r="B769" s="86"/>
      <c r="C769" s="87"/>
      <c r="D769" s="87"/>
      <c r="E769" s="87"/>
      <c r="F769" s="87"/>
      <c r="G769" s="87"/>
      <c r="H769" s="87"/>
      <c r="I769" s="87"/>
      <c r="J769" s="87"/>
      <c r="K769" s="87"/>
      <c r="L769" s="88"/>
    </row>
    <row r="770" spans="2:12" ht="24" customHeight="1" x14ac:dyDescent="0.25">
      <c r="B770" s="86"/>
      <c r="C770" s="87"/>
      <c r="D770" s="87"/>
      <c r="E770" s="87"/>
      <c r="F770" s="87"/>
      <c r="G770" s="87"/>
      <c r="H770" s="87"/>
      <c r="I770" s="87"/>
      <c r="J770" s="87"/>
      <c r="K770" s="87"/>
      <c r="L770" s="88"/>
    </row>
    <row r="771" spans="2:12" ht="24" customHeight="1" x14ac:dyDescent="0.25">
      <c r="B771" s="86"/>
      <c r="C771" s="87"/>
      <c r="D771" s="87"/>
      <c r="E771" s="87"/>
      <c r="F771" s="87"/>
      <c r="G771" s="87"/>
      <c r="H771" s="87"/>
      <c r="I771" s="87"/>
      <c r="J771" s="87"/>
      <c r="K771" s="87"/>
      <c r="L771" s="88"/>
    </row>
    <row r="772" spans="2:12" ht="24" customHeight="1" x14ac:dyDescent="0.25">
      <c r="B772" s="86"/>
      <c r="C772" s="87"/>
      <c r="D772" s="87"/>
      <c r="E772" s="87"/>
      <c r="F772" s="87"/>
      <c r="G772" s="87"/>
      <c r="H772" s="87"/>
      <c r="I772" s="87"/>
      <c r="J772" s="87"/>
      <c r="K772" s="87"/>
      <c r="L772" s="88"/>
    </row>
    <row r="773" spans="2:12" ht="30.6" customHeight="1" thickBot="1" x14ac:dyDescent="0.3">
      <c r="B773" s="89"/>
      <c r="C773" s="90"/>
      <c r="D773" s="90"/>
      <c r="E773" s="90"/>
      <c r="F773" s="90"/>
      <c r="G773" s="90"/>
      <c r="H773" s="90"/>
      <c r="I773" s="90"/>
      <c r="J773" s="90"/>
      <c r="K773" s="90"/>
      <c r="L773" s="91"/>
    </row>
    <row r="774" spans="2:12" ht="24" customHeight="1" x14ac:dyDescent="0.25"/>
    <row r="775" spans="2:12" ht="24" customHeight="1" x14ac:dyDescent="0.25"/>
    <row r="776" spans="2:12" ht="24" customHeight="1" x14ac:dyDescent="0.25"/>
    <row r="777" spans="2:12" ht="24" customHeight="1" x14ac:dyDescent="0.25"/>
    <row r="778" spans="2:12" ht="24" customHeight="1" x14ac:dyDescent="0.25"/>
    <row r="779" spans="2:12" ht="24" customHeight="1" x14ac:dyDescent="0.25"/>
    <row r="780" spans="2:12" ht="24" customHeight="1" x14ac:dyDescent="0.25"/>
    <row r="781" spans="2:12" ht="24" customHeight="1" x14ac:dyDescent="0.25"/>
    <row r="782" spans="2:12" ht="24" customHeight="1" x14ac:dyDescent="0.25"/>
    <row r="783" spans="2:12" ht="24" customHeight="1" x14ac:dyDescent="0.25"/>
    <row r="784" spans="2:12" ht="24" customHeight="1" x14ac:dyDescent="0.25"/>
    <row r="785" ht="24" customHeight="1" x14ac:dyDescent="0.25"/>
    <row r="786" ht="24" customHeight="1" x14ac:dyDescent="0.25"/>
    <row r="787" ht="24" customHeight="1" x14ac:dyDescent="0.25"/>
    <row r="788" ht="24" customHeight="1" x14ac:dyDescent="0.25"/>
    <row r="789" ht="24" customHeight="1" x14ac:dyDescent="0.25"/>
    <row r="790" ht="24" customHeight="1" x14ac:dyDescent="0.25"/>
    <row r="791" ht="24" customHeight="1" x14ac:dyDescent="0.25"/>
    <row r="792" ht="24" customHeight="1" x14ac:dyDescent="0.25"/>
    <row r="793" ht="24" customHeight="1" x14ac:dyDescent="0.25"/>
    <row r="794" ht="24" customHeight="1" x14ac:dyDescent="0.25"/>
    <row r="795" ht="24" customHeight="1" x14ac:dyDescent="0.25"/>
    <row r="796" ht="24" customHeight="1" x14ac:dyDescent="0.25"/>
    <row r="797" ht="24" customHeight="1" x14ac:dyDescent="0.25"/>
    <row r="798" ht="24" customHeight="1" x14ac:dyDescent="0.25"/>
    <row r="799" ht="24" customHeight="1" x14ac:dyDescent="0.25"/>
    <row r="800" ht="24" customHeight="1" x14ac:dyDescent="0.25"/>
    <row r="801" ht="24" customHeight="1" x14ac:dyDescent="0.25"/>
    <row r="802" ht="24" customHeight="1" x14ac:dyDescent="0.25"/>
    <row r="803" ht="24" customHeight="1" x14ac:dyDescent="0.25"/>
    <row r="804" ht="24" customHeight="1" x14ac:dyDescent="0.25"/>
    <row r="805" ht="24" customHeight="1" x14ac:dyDescent="0.25"/>
    <row r="806" ht="24" customHeight="1" x14ac:dyDescent="0.25"/>
    <row r="807" ht="24" customHeight="1" x14ac:dyDescent="0.25"/>
    <row r="808" ht="24" customHeight="1" x14ac:dyDescent="0.25"/>
    <row r="809" ht="24" customHeight="1" x14ac:dyDescent="0.25"/>
    <row r="810" ht="24" customHeight="1" x14ac:dyDescent="0.25"/>
    <row r="811" ht="24" customHeight="1" x14ac:dyDescent="0.25"/>
    <row r="812" ht="24" customHeight="1" x14ac:dyDescent="0.25"/>
    <row r="813" ht="24" customHeight="1" x14ac:dyDescent="0.25"/>
    <row r="814" ht="24" customHeight="1" x14ac:dyDescent="0.25"/>
    <row r="815" ht="24" customHeight="1" x14ac:dyDescent="0.25"/>
    <row r="816" ht="24" customHeight="1" x14ac:dyDescent="0.25"/>
    <row r="817" ht="24" customHeight="1" x14ac:dyDescent="0.25"/>
    <row r="818" ht="24" customHeight="1" x14ac:dyDescent="0.25"/>
    <row r="819" ht="24" customHeight="1" x14ac:dyDescent="0.25"/>
    <row r="820" ht="24" customHeight="1" x14ac:dyDescent="0.25"/>
    <row r="821" ht="24" customHeight="1" x14ac:dyDescent="0.25"/>
    <row r="822" ht="24" customHeight="1" x14ac:dyDescent="0.25"/>
    <row r="823" ht="24" customHeight="1" x14ac:dyDescent="0.25"/>
    <row r="824" ht="24" customHeight="1" x14ac:dyDescent="0.25"/>
    <row r="825" ht="24" customHeight="1" x14ac:dyDescent="0.25"/>
    <row r="826" ht="24" customHeight="1" x14ac:dyDescent="0.25"/>
    <row r="827" ht="24" customHeight="1" x14ac:dyDescent="0.25"/>
    <row r="828" ht="24" customHeight="1" x14ac:dyDescent="0.25"/>
    <row r="829" ht="24" customHeight="1" x14ac:dyDescent="0.25"/>
    <row r="830" ht="24" customHeight="1" x14ac:dyDescent="0.25"/>
    <row r="831" ht="24" customHeight="1" x14ac:dyDescent="0.25"/>
    <row r="832" ht="24" customHeight="1" x14ac:dyDescent="0.25"/>
    <row r="833" ht="24" customHeight="1" x14ac:dyDescent="0.25"/>
    <row r="834" ht="24" customHeight="1" x14ac:dyDescent="0.25"/>
    <row r="835" ht="24" customHeight="1" x14ac:dyDescent="0.25"/>
    <row r="836" ht="24" customHeight="1" x14ac:dyDescent="0.25"/>
    <row r="837" ht="24" customHeight="1" x14ac:dyDescent="0.25"/>
    <row r="838" ht="24" customHeight="1" x14ac:dyDescent="0.25"/>
    <row r="839" ht="24" customHeight="1" x14ac:dyDescent="0.25"/>
    <row r="840" ht="24" customHeight="1" x14ac:dyDescent="0.25"/>
    <row r="841" ht="24" customHeight="1" x14ac:dyDescent="0.25"/>
    <row r="842" ht="24" customHeight="1" x14ac:dyDescent="0.25"/>
    <row r="843" ht="24" customHeight="1" x14ac:dyDescent="0.25"/>
    <row r="844" ht="24" customHeight="1" x14ac:dyDescent="0.25"/>
    <row r="845" ht="24" customHeight="1" x14ac:dyDescent="0.25"/>
    <row r="846" ht="24" customHeight="1" x14ac:dyDescent="0.25"/>
    <row r="847" ht="24" customHeight="1" x14ac:dyDescent="0.25"/>
    <row r="848" ht="24" customHeight="1" x14ac:dyDescent="0.25"/>
    <row r="849" ht="24" customHeight="1" x14ac:dyDescent="0.25"/>
    <row r="850" ht="24" customHeight="1" x14ac:dyDescent="0.25"/>
    <row r="851" ht="24" customHeight="1" x14ac:dyDescent="0.25"/>
    <row r="852" ht="24" customHeight="1" x14ac:dyDescent="0.25"/>
    <row r="853" ht="24" customHeight="1" x14ac:dyDescent="0.25"/>
    <row r="854" ht="24" customHeight="1" x14ac:dyDescent="0.25"/>
    <row r="855" ht="24" customHeight="1" x14ac:dyDescent="0.25"/>
    <row r="856" ht="24" customHeight="1" x14ac:dyDescent="0.25"/>
    <row r="857" ht="24" customHeight="1" x14ac:dyDescent="0.25"/>
    <row r="858" ht="24" customHeight="1" x14ac:dyDescent="0.25"/>
    <row r="859" ht="24" customHeight="1" x14ac:dyDescent="0.25"/>
    <row r="860" ht="24" customHeight="1" x14ac:dyDescent="0.25"/>
    <row r="861" ht="24" customHeight="1" x14ac:dyDescent="0.25"/>
    <row r="862" ht="24" customHeight="1" x14ac:dyDescent="0.25"/>
    <row r="863" ht="24" customHeight="1" x14ac:dyDescent="0.25"/>
    <row r="864" ht="24" customHeight="1" x14ac:dyDescent="0.25"/>
    <row r="865" ht="24" customHeight="1" x14ac:dyDescent="0.25"/>
    <row r="866" ht="24" customHeight="1" x14ac:dyDescent="0.25"/>
    <row r="867" ht="24" customHeight="1" x14ac:dyDescent="0.25"/>
    <row r="868" ht="24" customHeight="1" x14ac:dyDescent="0.25"/>
    <row r="869" ht="24" customHeight="1" x14ac:dyDescent="0.25"/>
    <row r="870" ht="24" customHeight="1" x14ac:dyDescent="0.25"/>
    <row r="871" ht="24" customHeight="1" x14ac:dyDescent="0.25"/>
    <row r="872" ht="24" customHeight="1" x14ac:dyDescent="0.25"/>
    <row r="873" ht="24" customHeight="1" x14ac:dyDescent="0.25"/>
    <row r="874" ht="24" customHeight="1" x14ac:dyDescent="0.25"/>
    <row r="875" ht="24" customHeight="1" x14ac:dyDescent="0.25"/>
    <row r="876" ht="24" customHeight="1" x14ac:dyDescent="0.25"/>
    <row r="877" ht="24" customHeight="1" x14ac:dyDescent="0.25"/>
    <row r="878" ht="24" customHeight="1" x14ac:dyDescent="0.25"/>
    <row r="879" ht="24" customHeight="1" x14ac:dyDescent="0.25"/>
    <row r="880" ht="24" customHeight="1" x14ac:dyDescent="0.25"/>
    <row r="881" ht="24" customHeight="1" x14ac:dyDescent="0.25"/>
    <row r="882" ht="24" customHeight="1" x14ac:dyDescent="0.25"/>
    <row r="883" ht="24" customHeight="1" x14ac:dyDescent="0.25"/>
    <row r="884" ht="24" customHeight="1" x14ac:dyDescent="0.25"/>
    <row r="885" ht="24" customHeight="1" x14ac:dyDescent="0.25"/>
    <row r="886" ht="24" customHeight="1" x14ac:dyDescent="0.25"/>
    <row r="887" ht="24" customHeight="1" x14ac:dyDescent="0.25"/>
    <row r="888" ht="24" customHeight="1" x14ac:dyDescent="0.25"/>
    <row r="889" ht="24" customHeight="1" x14ac:dyDescent="0.25"/>
    <row r="890" ht="24" customHeight="1" x14ac:dyDescent="0.25"/>
    <row r="891" ht="24" customHeight="1" x14ac:dyDescent="0.25"/>
    <row r="892" ht="24" customHeight="1" x14ac:dyDescent="0.25"/>
    <row r="893" ht="24" customHeight="1" x14ac:dyDescent="0.25"/>
    <row r="894" ht="24" customHeight="1" x14ac:dyDescent="0.25"/>
    <row r="895" ht="24" customHeight="1" x14ac:dyDescent="0.25"/>
    <row r="896" ht="24" customHeight="1" x14ac:dyDescent="0.25"/>
    <row r="897" ht="24" customHeight="1" x14ac:dyDescent="0.25"/>
    <row r="898" ht="24" customHeight="1" x14ac:dyDescent="0.25"/>
    <row r="899" ht="24" customHeight="1" x14ac:dyDescent="0.25"/>
    <row r="900" ht="24" customHeight="1" x14ac:dyDescent="0.25"/>
    <row r="901" ht="24" customHeight="1" x14ac:dyDescent="0.25"/>
    <row r="902" ht="24" customHeight="1" x14ac:dyDescent="0.25"/>
    <row r="903" ht="24" customHeight="1" x14ac:dyDescent="0.25"/>
    <row r="904" ht="24" customHeight="1" x14ac:dyDescent="0.25"/>
    <row r="905" ht="24" customHeight="1" x14ac:dyDescent="0.25"/>
    <row r="906" ht="24" customHeight="1" x14ac:dyDescent="0.25"/>
    <row r="907" ht="24" customHeight="1" x14ac:dyDescent="0.25"/>
    <row r="908" ht="24" customHeight="1" x14ac:dyDescent="0.25"/>
    <row r="909" ht="24" customHeight="1" x14ac:dyDescent="0.25"/>
    <row r="910" ht="24" customHeight="1" x14ac:dyDescent="0.25"/>
    <row r="911" ht="24" customHeight="1" x14ac:dyDescent="0.25"/>
    <row r="912" ht="24" customHeight="1" x14ac:dyDescent="0.25"/>
    <row r="913" ht="24" customHeight="1" x14ac:dyDescent="0.25"/>
    <row r="914" ht="24" customHeight="1" x14ac:dyDescent="0.25"/>
    <row r="915" ht="24" customHeight="1" x14ac:dyDescent="0.25"/>
    <row r="916" ht="24" customHeight="1" x14ac:dyDescent="0.25"/>
    <row r="917" ht="24" customHeight="1" x14ac:dyDescent="0.25"/>
    <row r="918" ht="24" customHeight="1" x14ac:dyDescent="0.25"/>
    <row r="919" ht="24" customHeight="1" x14ac:dyDescent="0.25"/>
    <row r="920" ht="24" customHeight="1" x14ac:dyDescent="0.25"/>
    <row r="921" ht="24" customHeight="1" x14ac:dyDescent="0.25"/>
    <row r="922" ht="24" customHeight="1" x14ac:dyDescent="0.25"/>
    <row r="923" ht="24" customHeight="1" x14ac:dyDescent="0.25"/>
    <row r="924" ht="24" customHeight="1" x14ac:dyDescent="0.25"/>
    <row r="925" ht="24" customHeight="1" x14ac:dyDescent="0.25"/>
    <row r="926" ht="24" customHeight="1" x14ac:dyDescent="0.25"/>
    <row r="927" ht="24" customHeight="1" x14ac:dyDescent="0.25"/>
    <row r="928" ht="24" customHeight="1" x14ac:dyDescent="0.25"/>
    <row r="929" ht="24" customHeight="1" x14ac:dyDescent="0.25"/>
    <row r="930" ht="24" customHeight="1" x14ac:dyDescent="0.25"/>
    <row r="931" ht="24" customHeight="1" x14ac:dyDescent="0.25"/>
    <row r="932" ht="24" customHeight="1" x14ac:dyDescent="0.25"/>
    <row r="933" ht="24" customHeight="1" x14ac:dyDescent="0.25"/>
    <row r="934" ht="24" customHeight="1" x14ac:dyDescent="0.25"/>
    <row r="935" ht="24" customHeight="1" x14ac:dyDescent="0.25"/>
    <row r="936" ht="24" customHeight="1" x14ac:dyDescent="0.25"/>
    <row r="937" ht="24" customHeight="1" x14ac:dyDescent="0.25"/>
    <row r="938" ht="24" customHeight="1" x14ac:dyDescent="0.25"/>
    <row r="939" ht="24" customHeight="1" x14ac:dyDescent="0.25"/>
    <row r="940" ht="24" customHeight="1" x14ac:dyDescent="0.25"/>
    <row r="941" ht="24" customHeight="1" x14ac:dyDescent="0.25"/>
    <row r="942" ht="24" customHeight="1" x14ac:dyDescent="0.25"/>
    <row r="943" ht="24" customHeight="1" x14ac:dyDescent="0.25"/>
    <row r="944" ht="24" customHeight="1" x14ac:dyDescent="0.25"/>
    <row r="945" ht="24" customHeight="1" x14ac:dyDescent="0.25"/>
    <row r="946" ht="24" customHeight="1" x14ac:dyDescent="0.25"/>
    <row r="947" ht="24" customHeight="1" x14ac:dyDescent="0.25"/>
    <row r="948" ht="24" customHeight="1" x14ac:dyDescent="0.25"/>
    <row r="949" ht="24" customHeight="1" x14ac:dyDescent="0.25"/>
    <row r="950" ht="24" customHeight="1" x14ac:dyDescent="0.25"/>
    <row r="951" ht="24" customHeight="1" x14ac:dyDescent="0.25"/>
    <row r="952" ht="24" customHeight="1" x14ac:dyDescent="0.25"/>
    <row r="953" ht="24" customHeight="1" x14ac:dyDescent="0.25"/>
    <row r="954" ht="24" customHeight="1" x14ac:dyDescent="0.25"/>
    <row r="955" ht="24" customHeight="1" x14ac:dyDescent="0.25"/>
    <row r="956" ht="24" customHeight="1" x14ac:dyDescent="0.25"/>
    <row r="957" ht="24" customHeight="1" x14ac:dyDescent="0.25"/>
    <row r="958" ht="24" customHeight="1" x14ac:dyDescent="0.25"/>
    <row r="959" ht="24" customHeight="1" x14ac:dyDescent="0.25"/>
    <row r="960" ht="24" customHeight="1" x14ac:dyDescent="0.25"/>
    <row r="961" ht="24" customHeight="1" x14ac:dyDescent="0.25"/>
    <row r="962" ht="24" customHeight="1" x14ac:dyDescent="0.25"/>
    <row r="963" ht="24" customHeight="1" x14ac:dyDescent="0.25"/>
    <row r="964" ht="24" customHeight="1" x14ac:dyDescent="0.25"/>
    <row r="965" ht="24" customHeight="1" x14ac:dyDescent="0.25"/>
    <row r="966" ht="24" customHeight="1" x14ac:dyDescent="0.25"/>
    <row r="967" ht="24" customHeight="1" x14ac:dyDescent="0.25"/>
    <row r="968" ht="24" customHeight="1" x14ac:dyDescent="0.25"/>
    <row r="969" ht="24" customHeight="1" x14ac:dyDescent="0.25"/>
    <row r="970" ht="24" customHeight="1" x14ac:dyDescent="0.25"/>
    <row r="971" ht="24" customHeight="1" x14ac:dyDescent="0.25"/>
    <row r="972" ht="24" customHeight="1" x14ac:dyDescent="0.25"/>
    <row r="973" ht="24" customHeight="1" x14ac:dyDescent="0.25"/>
    <row r="974" ht="24" customHeight="1" x14ac:dyDescent="0.25"/>
    <row r="975" ht="24" customHeight="1" x14ac:dyDescent="0.25"/>
    <row r="976" ht="24" customHeight="1" x14ac:dyDescent="0.25"/>
    <row r="977" ht="24" customHeight="1" x14ac:dyDescent="0.25"/>
    <row r="978" ht="24" customHeight="1" x14ac:dyDescent="0.25"/>
    <row r="979" ht="24" customHeight="1" x14ac:dyDescent="0.25"/>
    <row r="980" ht="24" customHeight="1" x14ac:dyDescent="0.25"/>
    <row r="981" ht="24" customHeight="1" x14ac:dyDescent="0.25"/>
    <row r="982" ht="24" customHeight="1" x14ac:dyDescent="0.25"/>
    <row r="983" ht="24" customHeight="1" x14ac:dyDescent="0.25"/>
    <row r="984" ht="24" customHeight="1" x14ac:dyDescent="0.25"/>
    <row r="985" ht="24" customHeight="1" x14ac:dyDescent="0.25"/>
    <row r="986" ht="24" customHeight="1" x14ac:dyDescent="0.25"/>
    <row r="987" ht="24" customHeight="1" x14ac:dyDescent="0.25"/>
    <row r="988" ht="24" customHeight="1" x14ac:dyDescent="0.25"/>
    <row r="989" ht="24" customHeight="1" x14ac:dyDescent="0.25"/>
    <row r="990" ht="24" customHeight="1" x14ac:dyDescent="0.25"/>
    <row r="991" ht="24" customHeight="1" x14ac:dyDescent="0.25"/>
    <row r="992" ht="24" customHeight="1" x14ac:dyDescent="0.25"/>
    <row r="993" ht="24" customHeight="1" x14ac:dyDescent="0.25"/>
    <row r="994" ht="24" customHeight="1" x14ac:dyDescent="0.25"/>
    <row r="995" ht="24" customHeight="1" x14ac:dyDescent="0.25"/>
    <row r="996" ht="24" customHeight="1" x14ac:dyDescent="0.25"/>
    <row r="997" ht="24" customHeight="1" x14ac:dyDescent="0.25"/>
    <row r="998" ht="24" customHeight="1" x14ac:dyDescent="0.25"/>
    <row r="999" ht="24" customHeight="1" x14ac:dyDescent="0.25"/>
    <row r="1000" ht="24" customHeight="1" x14ac:dyDescent="0.25"/>
    <row r="1001" ht="24" customHeight="1" x14ac:dyDescent="0.25"/>
    <row r="1002" ht="24" customHeight="1" x14ac:dyDescent="0.25"/>
    <row r="1003" ht="24" customHeight="1" x14ac:dyDescent="0.25"/>
    <row r="1004" ht="24" customHeight="1" x14ac:dyDescent="0.25"/>
    <row r="1005" ht="24" customHeight="1" x14ac:dyDescent="0.25"/>
    <row r="1006" ht="24" customHeight="1" x14ac:dyDescent="0.25"/>
    <row r="1007" ht="24" customHeight="1" x14ac:dyDescent="0.25"/>
    <row r="1008" ht="24" customHeight="1" x14ac:dyDescent="0.25"/>
    <row r="1009" ht="24" customHeight="1" x14ac:dyDescent="0.25"/>
    <row r="1010" ht="24" customHeight="1" x14ac:dyDescent="0.25"/>
    <row r="1011" ht="24" customHeight="1" x14ac:dyDescent="0.25"/>
    <row r="1012" ht="24" customHeight="1" x14ac:dyDescent="0.25"/>
    <row r="1013" ht="24" customHeight="1" x14ac:dyDescent="0.25"/>
    <row r="1014" ht="24" customHeight="1" x14ac:dyDescent="0.25"/>
    <row r="1015" ht="24" customHeight="1" x14ac:dyDescent="0.25"/>
    <row r="1016" ht="24" customHeight="1" x14ac:dyDescent="0.25"/>
    <row r="1017" ht="24" customHeight="1" x14ac:dyDescent="0.25"/>
    <row r="1018" ht="24" customHeight="1" x14ac:dyDescent="0.25"/>
    <row r="1019" ht="24" customHeight="1" x14ac:dyDescent="0.25"/>
    <row r="1020" ht="24" customHeight="1" x14ac:dyDescent="0.25"/>
    <row r="1021" ht="24" customHeight="1" x14ac:dyDescent="0.25"/>
    <row r="1022" ht="24" customHeight="1" x14ac:dyDescent="0.25"/>
    <row r="1023" ht="24" customHeight="1" x14ac:dyDescent="0.25"/>
    <row r="1024" ht="24" customHeight="1" x14ac:dyDescent="0.25"/>
    <row r="1025" ht="24" customHeight="1" x14ac:dyDescent="0.25"/>
    <row r="1026" ht="24" customHeight="1" x14ac:dyDescent="0.25"/>
    <row r="1027" ht="24" customHeight="1" x14ac:dyDescent="0.25"/>
    <row r="1028" ht="24" customHeight="1" x14ac:dyDescent="0.25"/>
    <row r="1029" ht="24" customHeight="1" x14ac:dyDescent="0.25"/>
    <row r="1030" ht="24" customHeight="1" x14ac:dyDescent="0.25"/>
    <row r="1031" ht="24" customHeight="1" x14ac:dyDescent="0.25"/>
    <row r="1032" ht="24" customHeight="1" x14ac:dyDescent="0.25"/>
    <row r="1033" ht="24" customHeight="1" x14ac:dyDescent="0.25"/>
    <row r="1034" ht="24" customHeight="1" x14ac:dyDescent="0.25"/>
    <row r="1035" ht="24" customHeight="1" x14ac:dyDescent="0.25"/>
    <row r="1036" ht="24" customHeight="1" x14ac:dyDescent="0.25"/>
    <row r="1037" ht="24" customHeight="1" x14ac:dyDescent="0.25"/>
    <row r="1038" ht="24" customHeight="1" x14ac:dyDescent="0.25"/>
    <row r="1039" ht="24" customHeight="1" x14ac:dyDescent="0.25"/>
    <row r="1040" ht="24" customHeight="1" x14ac:dyDescent="0.25"/>
    <row r="1041" ht="24" customHeight="1" x14ac:dyDescent="0.25"/>
    <row r="1042" ht="24" customHeight="1" x14ac:dyDescent="0.25"/>
    <row r="1043" ht="24" customHeight="1" x14ac:dyDescent="0.25"/>
    <row r="1044" ht="24" customHeight="1" x14ac:dyDescent="0.25"/>
    <row r="1045" ht="24" customHeight="1" x14ac:dyDescent="0.25"/>
    <row r="1046" ht="24" customHeight="1" x14ac:dyDescent="0.25"/>
    <row r="1047" ht="24" customHeight="1" x14ac:dyDescent="0.25"/>
    <row r="1048" ht="24" customHeight="1" x14ac:dyDescent="0.25"/>
    <row r="1049" ht="24" customHeight="1" x14ac:dyDescent="0.25"/>
    <row r="1050" ht="24" customHeight="1" x14ac:dyDescent="0.25"/>
    <row r="1051" ht="24" customHeight="1" x14ac:dyDescent="0.25"/>
    <row r="1052" ht="24" customHeight="1" x14ac:dyDescent="0.25"/>
    <row r="1053" ht="24" customHeight="1" x14ac:dyDescent="0.25"/>
    <row r="1054" ht="24" customHeight="1" x14ac:dyDescent="0.25"/>
    <row r="1055" ht="24" customHeight="1" x14ac:dyDescent="0.25"/>
    <row r="1056" ht="24" customHeight="1" x14ac:dyDescent="0.25"/>
    <row r="1057" ht="24" customHeight="1" x14ac:dyDescent="0.25"/>
    <row r="1058" ht="24" customHeight="1" x14ac:dyDescent="0.25"/>
    <row r="1059" ht="24" customHeight="1" x14ac:dyDescent="0.25"/>
    <row r="1060" ht="24" customHeight="1" x14ac:dyDescent="0.25"/>
    <row r="1061" ht="24" customHeight="1" x14ac:dyDescent="0.25"/>
    <row r="1062" ht="24" customHeight="1" x14ac:dyDescent="0.25"/>
    <row r="1063" ht="24" customHeight="1" x14ac:dyDescent="0.25"/>
    <row r="1064" ht="24" customHeight="1" x14ac:dyDescent="0.25"/>
    <row r="1065" ht="24" customHeight="1" x14ac:dyDescent="0.25"/>
    <row r="1066" ht="24" customHeight="1" x14ac:dyDescent="0.25"/>
    <row r="1067" ht="24" customHeight="1" x14ac:dyDescent="0.25"/>
    <row r="1068" ht="24" customHeight="1" x14ac:dyDescent="0.25"/>
    <row r="1069" ht="24" customHeight="1" x14ac:dyDescent="0.25"/>
    <row r="1070" ht="24" customHeight="1" x14ac:dyDescent="0.25"/>
    <row r="1071" ht="24" customHeight="1" x14ac:dyDescent="0.25"/>
    <row r="1072" ht="24" customHeight="1" x14ac:dyDescent="0.25"/>
    <row r="1073" ht="24" customHeight="1" x14ac:dyDescent="0.25"/>
    <row r="1074" ht="24" customHeight="1" x14ac:dyDescent="0.25"/>
    <row r="1075" ht="24" customHeight="1" x14ac:dyDescent="0.25"/>
    <row r="1076" ht="24" customHeight="1" x14ac:dyDescent="0.25"/>
    <row r="1077" ht="24" customHeight="1" x14ac:dyDescent="0.25"/>
    <row r="1078" ht="24" customHeight="1" x14ac:dyDescent="0.25"/>
    <row r="1079" ht="24" customHeight="1" x14ac:dyDescent="0.25"/>
    <row r="1080" ht="24" customHeight="1" x14ac:dyDescent="0.25"/>
    <row r="1081" ht="24" customHeight="1" x14ac:dyDescent="0.25"/>
    <row r="1082" ht="24" customHeight="1" x14ac:dyDescent="0.25"/>
    <row r="1083" ht="24" customHeight="1" x14ac:dyDescent="0.25"/>
    <row r="1084" ht="24" customHeight="1" x14ac:dyDescent="0.25"/>
    <row r="1085" ht="24" customHeight="1" x14ac:dyDescent="0.25"/>
    <row r="1086" ht="24" customHeight="1" x14ac:dyDescent="0.25"/>
    <row r="1087" ht="24" customHeight="1" x14ac:dyDescent="0.25"/>
    <row r="1088" ht="24" customHeight="1" x14ac:dyDescent="0.25"/>
    <row r="1089" ht="24" customHeight="1" x14ac:dyDescent="0.25"/>
    <row r="1090" ht="24" customHeight="1" x14ac:dyDescent="0.25"/>
    <row r="1091" ht="24" customHeight="1" x14ac:dyDescent="0.25"/>
    <row r="1092" ht="24" customHeight="1" x14ac:dyDescent="0.25"/>
    <row r="1093" ht="24" customHeight="1" x14ac:dyDescent="0.25"/>
    <row r="1094" ht="24" customHeight="1" x14ac:dyDescent="0.25"/>
    <row r="1095" ht="24" customHeight="1" x14ac:dyDescent="0.25"/>
    <row r="1096" ht="24" customHeight="1" x14ac:dyDescent="0.25"/>
  </sheetData>
  <mergeCells count="248">
    <mergeCell ref="B545:K545"/>
    <mergeCell ref="B647:K647"/>
    <mergeCell ref="B552:K552"/>
    <mergeCell ref="C549:G549"/>
    <mergeCell ref="B489:K489"/>
    <mergeCell ref="B495:K495"/>
    <mergeCell ref="B499:K499"/>
    <mergeCell ref="C501:K501"/>
    <mergeCell ref="B505:K505"/>
    <mergeCell ref="C506:K506"/>
    <mergeCell ref="C508:K508"/>
    <mergeCell ref="C509:K509"/>
    <mergeCell ref="D542:H542"/>
    <mergeCell ref="D543:H543"/>
    <mergeCell ref="C492:G492"/>
    <mergeCell ref="C502:G502"/>
    <mergeCell ref="C530:G530"/>
    <mergeCell ref="D534:H534"/>
    <mergeCell ref="D535:H535"/>
    <mergeCell ref="D538:H538"/>
    <mergeCell ref="D539:H539"/>
    <mergeCell ref="C510:K510"/>
    <mergeCell ref="C423:K423"/>
    <mergeCell ref="C424:I424"/>
    <mergeCell ref="D425:F425"/>
    <mergeCell ref="G425:I425"/>
    <mergeCell ref="C512:G512"/>
    <mergeCell ref="C451:D451"/>
    <mergeCell ref="C452:D452"/>
    <mergeCell ref="C453:D453"/>
    <mergeCell ref="C454:D454"/>
    <mergeCell ref="C484:K484"/>
    <mergeCell ref="D434:F434"/>
    <mergeCell ref="G434:I434"/>
    <mergeCell ref="D435:F435"/>
    <mergeCell ref="G435:I435"/>
    <mergeCell ref="D436:F436"/>
    <mergeCell ref="G436:I436"/>
    <mergeCell ref="C438:G438"/>
    <mergeCell ref="C441:G441"/>
    <mergeCell ref="C458:G458"/>
    <mergeCell ref="C474:G474"/>
    <mergeCell ref="C479:G479"/>
    <mergeCell ref="C450:D450"/>
    <mergeCell ref="D426:F426"/>
    <mergeCell ref="G426:I426"/>
    <mergeCell ref="D427:F427"/>
    <mergeCell ref="G427:I427"/>
    <mergeCell ref="D428:F428"/>
    <mergeCell ref="G428:I428"/>
    <mergeCell ref="C430:G430"/>
    <mergeCell ref="C431:J431"/>
    <mergeCell ref="D433:F433"/>
    <mergeCell ref="G433:I433"/>
    <mergeCell ref="E258:G258"/>
    <mergeCell ref="E259:G259"/>
    <mergeCell ref="D403:F403"/>
    <mergeCell ref="G403:I403"/>
    <mergeCell ref="D404:F404"/>
    <mergeCell ref="G404:I404"/>
    <mergeCell ref="D405:F405"/>
    <mergeCell ref="G405:I405"/>
    <mergeCell ref="D406:F406"/>
    <mergeCell ref="G406:I406"/>
    <mergeCell ref="C390:G390"/>
    <mergeCell ref="B367:K367"/>
    <mergeCell ref="B186:K186"/>
    <mergeCell ref="C126:G126"/>
    <mergeCell ref="C132:G132"/>
    <mergeCell ref="C138:G138"/>
    <mergeCell ref="B123:K123"/>
    <mergeCell ref="C153:G153"/>
    <mergeCell ref="C155:K155"/>
    <mergeCell ref="C156:K156"/>
    <mergeCell ref="B176:K176"/>
    <mergeCell ref="C151:K151"/>
    <mergeCell ref="B150:K150"/>
    <mergeCell ref="B144:K144"/>
    <mergeCell ref="C298:G298"/>
    <mergeCell ref="B276:K276"/>
    <mergeCell ref="C280:G280"/>
    <mergeCell ref="B283:K283"/>
    <mergeCell ref="C302:K302"/>
    <mergeCell ref="D307:F307"/>
    <mergeCell ref="G307:I307"/>
    <mergeCell ref="C310:J310"/>
    <mergeCell ref="D312:F312"/>
    <mergeCell ref="G312:I312"/>
    <mergeCell ref="D304:F304"/>
    <mergeCell ref="G304:I304"/>
    <mergeCell ref="B277:K277"/>
    <mergeCell ref="C210:G210"/>
    <mergeCell ref="C213:G213"/>
    <mergeCell ref="C190:G190"/>
    <mergeCell ref="H257:J257"/>
    <mergeCell ref="H258:J258"/>
    <mergeCell ref="H268:J268"/>
    <mergeCell ref="C274:E274"/>
    <mergeCell ref="C273:G273"/>
    <mergeCell ref="C295:G295"/>
    <mergeCell ref="E260:G260"/>
    <mergeCell ref="E265:G265"/>
    <mergeCell ref="E266:G266"/>
    <mergeCell ref="E267:G267"/>
    <mergeCell ref="E268:G268"/>
    <mergeCell ref="C271:J271"/>
    <mergeCell ref="C272:J272"/>
    <mergeCell ref="C262:G262"/>
    <mergeCell ref="C270:G270"/>
    <mergeCell ref="H259:J259"/>
    <mergeCell ref="H260:J260"/>
    <mergeCell ref="H265:J265"/>
    <mergeCell ref="H266:J266"/>
    <mergeCell ref="H267:J267"/>
    <mergeCell ref="E257:G257"/>
    <mergeCell ref="C108:G108"/>
    <mergeCell ref="B49:B52"/>
    <mergeCell ref="C49:L49"/>
    <mergeCell ref="C50:L50"/>
    <mergeCell ref="C51:L51"/>
    <mergeCell ref="C52:L52"/>
    <mergeCell ref="B53:K53"/>
    <mergeCell ref="C141:G141"/>
    <mergeCell ref="C147:G147"/>
    <mergeCell ref="B82:K82"/>
    <mergeCell ref="B90:K90"/>
    <mergeCell ref="D62:G62"/>
    <mergeCell ref="D63:G63"/>
    <mergeCell ref="D64:G64"/>
    <mergeCell ref="D70:G70"/>
    <mergeCell ref="D71:G71"/>
    <mergeCell ref="D72:G72"/>
    <mergeCell ref="D78:G78"/>
    <mergeCell ref="D79:G79"/>
    <mergeCell ref="D80:G80"/>
    <mergeCell ref="D86:G86"/>
    <mergeCell ref="D87:G87"/>
    <mergeCell ref="D88:G88"/>
    <mergeCell ref="B29:B48"/>
    <mergeCell ref="C29:L29"/>
    <mergeCell ref="C30:L30"/>
    <mergeCell ref="C31:L31"/>
    <mergeCell ref="C48:L48"/>
    <mergeCell ref="C95:G95"/>
    <mergeCell ref="C98:G98"/>
    <mergeCell ref="C101:G101"/>
    <mergeCell ref="C45:L45"/>
    <mergeCell ref="C46:L46"/>
    <mergeCell ref="C47:L47"/>
    <mergeCell ref="D36:F36"/>
    <mergeCell ref="D37:F37"/>
    <mergeCell ref="D38:F38"/>
    <mergeCell ref="D39:F39"/>
    <mergeCell ref="D40:F40"/>
    <mergeCell ref="D41:F41"/>
    <mergeCell ref="D42:F42"/>
    <mergeCell ref="D43:F43"/>
    <mergeCell ref="D44:F44"/>
    <mergeCell ref="C96:K96"/>
    <mergeCell ref="C26:L26"/>
    <mergeCell ref="B4:L4"/>
    <mergeCell ref="B5:L5"/>
    <mergeCell ref="B6:L8"/>
    <mergeCell ref="B9:B28"/>
    <mergeCell ref="C9:K9"/>
    <mergeCell ref="C10:K10"/>
    <mergeCell ref="C11:L11"/>
    <mergeCell ref="D16:F16"/>
    <mergeCell ref="D24:F24"/>
    <mergeCell ref="C25:F25"/>
    <mergeCell ref="C27:L27"/>
    <mergeCell ref="C28:L28"/>
    <mergeCell ref="D22:F22"/>
    <mergeCell ref="D17:F17"/>
    <mergeCell ref="D18:F18"/>
    <mergeCell ref="D19:F19"/>
    <mergeCell ref="D20:F20"/>
    <mergeCell ref="D21:F21"/>
    <mergeCell ref="D23:F23"/>
    <mergeCell ref="D305:F305"/>
    <mergeCell ref="G305:I305"/>
    <mergeCell ref="D306:F306"/>
    <mergeCell ref="G306:I306"/>
    <mergeCell ref="C303:I303"/>
    <mergeCell ref="C311:H311"/>
    <mergeCell ref="C309:G309"/>
    <mergeCell ref="C485:G485"/>
    <mergeCell ref="C320:G320"/>
    <mergeCell ref="C327:G327"/>
    <mergeCell ref="D313:F313"/>
    <mergeCell ref="G313:I313"/>
    <mergeCell ref="D314:F314"/>
    <mergeCell ref="G314:I314"/>
    <mergeCell ref="D315:F315"/>
    <mergeCell ref="G315:I315"/>
    <mergeCell ref="C371:G371"/>
    <mergeCell ref="C395:G395"/>
    <mergeCell ref="C398:G398"/>
    <mergeCell ref="G413:I413"/>
    <mergeCell ref="C432:H432"/>
    <mergeCell ref="D414:F414"/>
    <mergeCell ref="G414:I414"/>
    <mergeCell ref="C419:G419"/>
    <mergeCell ref="C317:G317"/>
    <mergeCell ref="B368:K368"/>
    <mergeCell ref="C408:G408"/>
    <mergeCell ref="C598:G598"/>
    <mergeCell ref="C607:G607"/>
    <mergeCell ref="B604:K604"/>
    <mergeCell ref="C610:G610"/>
    <mergeCell ref="C613:G613"/>
    <mergeCell ref="C616:G616"/>
    <mergeCell ref="C345:G345"/>
    <mergeCell ref="C348:G348"/>
    <mergeCell ref="B323:K323"/>
    <mergeCell ref="C416:G416"/>
    <mergeCell ref="C401:K401"/>
    <mergeCell ref="C402:I402"/>
    <mergeCell ref="C409:J409"/>
    <mergeCell ref="C410:H410"/>
    <mergeCell ref="D411:F411"/>
    <mergeCell ref="G411:I411"/>
    <mergeCell ref="D412:F412"/>
    <mergeCell ref="G412:I412"/>
    <mergeCell ref="D413:F413"/>
    <mergeCell ref="B422:K422"/>
    <mergeCell ref="C449:D449"/>
    <mergeCell ref="B619:K619"/>
    <mergeCell ref="C622:G622"/>
    <mergeCell ref="C625:G625"/>
    <mergeCell ref="C628:G628"/>
    <mergeCell ref="B679:K679"/>
    <mergeCell ref="C682:G682"/>
    <mergeCell ref="B685:K685"/>
    <mergeCell ref="B714:K714"/>
    <mergeCell ref="C717:G717"/>
    <mergeCell ref="B720:K720"/>
    <mergeCell ref="C723:G723"/>
    <mergeCell ref="B747:J751"/>
    <mergeCell ref="K747:K751"/>
    <mergeCell ref="B752:L773"/>
    <mergeCell ref="C726:G726"/>
    <mergeCell ref="B728:K728"/>
    <mergeCell ref="C731:G731"/>
    <mergeCell ref="C734:G734"/>
    <mergeCell ref="C739:G739"/>
    <mergeCell ref="B742:L742"/>
    <mergeCell ref="B744:L746"/>
  </mergeCells>
  <conditionalFormatting sqref="C25 C12:F24 C33:C44 C32:E32">
    <cfRule type="expression" dxfId="5" priority="7">
      <formula>$M12</formula>
    </cfRule>
  </conditionalFormatting>
  <conditionalFormatting sqref="G25:H25">
    <cfRule type="expression" dxfId="4" priority="6">
      <formula>"P177"</formula>
    </cfRule>
  </conditionalFormatting>
  <conditionalFormatting sqref="G25">
    <cfRule type="expression" dxfId="3" priority="4">
      <formula>"P17"</formula>
    </cfRule>
    <cfRule type="expression" dxfId="2" priority="5">
      <formula>G25</formula>
    </cfRule>
  </conditionalFormatting>
  <conditionalFormatting sqref="H25">
    <cfRule type="expression" dxfId="1" priority="2">
      <formula>H25</formula>
    </cfRule>
  </conditionalFormatting>
  <conditionalFormatting sqref="D33:F44">
    <cfRule type="expression" dxfId="0" priority="1">
      <formula>$M33</formula>
    </cfRule>
  </conditionalFormatting>
  <pageMargins left="0.7" right="0.7" top="0.75" bottom="0.75" header="0.3" footer="0.3"/>
  <pageSetup paperSize="9" orientation="portrait"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152400</xdr:colOff>
                    <xdr:row>12</xdr:row>
                    <xdr:rowOff>28575</xdr:rowOff>
                  </from>
                  <to>
                    <xdr:col>3</xdr:col>
                    <xdr:colOff>142875</xdr:colOff>
                    <xdr:row>12</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152400</xdr:colOff>
                    <xdr:row>13</xdr:row>
                    <xdr:rowOff>28575</xdr:rowOff>
                  </from>
                  <to>
                    <xdr:col>3</xdr:col>
                    <xdr:colOff>142875</xdr:colOff>
                    <xdr:row>13</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152400</xdr:colOff>
                    <xdr:row>14</xdr:row>
                    <xdr:rowOff>28575</xdr:rowOff>
                  </from>
                  <to>
                    <xdr:col>3</xdr:col>
                    <xdr:colOff>142875</xdr:colOff>
                    <xdr:row>14</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152400</xdr:colOff>
                    <xdr:row>15</xdr:row>
                    <xdr:rowOff>28575</xdr:rowOff>
                  </from>
                  <to>
                    <xdr:col>3</xdr:col>
                    <xdr:colOff>142875</xdr:colOff>
                    <xdr:row>15</xdr:row>
                    <xdr:rowOff>257175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152400</xdr:colOff>
                    <xdr:row>23</xdr:row>
                    <xdr:rowOff>28575</xdr:rowOff>
                  </from>
                  <to>
                    <xdr:col>3</xdr:col>
                    <xdr:colOff>142875</xdr:colOff>
                    <xdr:row>23</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28575</xdr:colOff>
                    <xdr:row>24</xdr:row>
                    <xdr:rowOff>28575</xdr:rowOff>
                  </from>
                  <to>
                    <xdr:col>7</xdr:col>
                    <xdr:colOff>371475</xdr:colOff>
                    <xdr:row>25</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ltText="NO">
                <anchor moveWithCells="1">
                  <from>
                    <xdr:col>7</xdr:col>
                    <xdr:colOff>28575</xdr:colOff>
                    <xdr:row>24</xdr:row>
                    <xdr:rowOff>28575</xdr:rowOff>
                  </from>
                  <to>
                    <xdr:col>7</xdr:col>
                    <xdr:colOff>600075</xdr:colOff>
                    <xdr:row>25</xdr:row>
                    <xdr:rowOff>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xdr:col>
                    <xdr:colOff>66675</xdr:colOff>
                    <xdr:row>54</xdr:row>
                    <xdr:rowOff>0</xdr:rowOff>
                  </from>
                  <to>
                    <xdr:col>3</xdr:col>
                    <xdr:colOff>142875</xdr:colOff>
                    <xdr:row>54</xdr:row>
                    <xdr:rowOff>295275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xdr:col>
                    <xdr:colOff>66675</xdr:colOff>
                    <xdr:row>55</xdr:row>
                    <xdr:rowOff>0</xdr:rowOff>
                  </from>
                  <to>
                    <xdr:col>3</xdr:col>
                    <xdr:colOff>142875</xdr:colOff>
                    <xdr:row>55</xdr:row>
                    <xdr:rowOff>295275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xdr:col>
                    <xdr:colOff>66675</xdr:colOff>
                    <xdr:row>58</xdr:row>
                    <xdr:rowOff>0</xdr:rowOff>
                  </from>
                  <to>
                    <xdr:col>3</xdr:col>
                    <xdr:colOff>142875</xdr:colOff>
                    <xdr:row>59</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xdr:col>
                    <xdr:colOff>66675</xdr:colOff>
                    <xdr:row>59</xdr:row>
                    <xdr:rowOff>0</xdr:rowOff>
                  </from>
                  <to>
                    <xdr:col>3</xdr:col>
                    <xdr:colOff>142875</xdr:colOff>
                    <xdr:row>60</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xdr:col>
                    <xdr:colOff>66675</xdr:colOff>
                    <xdr:row>66</xdr:row>
                    <xdr:rowOff>0</xdr:rowOff>
                  </from>
                  <to>
                    <xdr:col>3</xdr:col>
                    <xdr:colOff>142875</xdr:colOff>
                    <xdr:row>67</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xdr:col>
                    <xdr:colOff>66675</xdr:colOff>
                    <xdr:row>67</xdr:row>
                    <xdr:rowOff>0</xdr:rowOff>
                  </from>
                  <to>
                    <xdr:col>3</xdr:col>
                    <xdr:colOff>142875</xdr:colOff>
                    <xdr:row>68</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xdr:col>
                    <xdr:colOff>66675</xdr:colOff>
                    <xdr:row>74</xdr:row>
                    <xdr:rowOff>0</xdr:rowOff>
                  </from>
                  <to>
                    <xdr:col>3</xdr:col>
                    <xdr:colOff>142875</xdr:colOff>
                    <xdr:row>75</xdr:row>
                    <xdr:rowOff>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2</xdr:col>
                    <xdr:colOff>66675</xdr:colOff>
                    <xdr:row>75</xdr:row>
                    <xdr:rowOff>0</xdr:rowOff>
                  </from>
                  <to>
                    <xdr:col>3</xdr:col>
                    <xdr:colOff>142875</xdr:colOff>
                    <xdr:row>76</xdr:row>
                    <xdr:rowOff>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xdr:col>
                    <xdr:colOff>66675</xdr:colOff>
                    <xdr:row>82</xdr:row>
                    <xdr:rowOff>0</xdr:rowOff>
                  </from>
                  <to>
                    <xdr:col>3</xdr:col>
                    <xdr:colOff>142875</xdr:colOff>
                    <xdr:row>83</xdr:row>
                    <xdr:rowOff>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2</xdr:col>
                    <xdr:colOff>66675</xdr:colOff>
                    <xdr:row>83</xdr:row>
                    <xdr:rowOff>0</xdr:rowOff>
                  </from>
                  <to>
                    <xdr:col>3</xdr:col>
                    <xdr:colOff>142875</xdr:colOff>
                    <xdr:row>84</xdr:row>
                    <xdr:rowOff>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xdr:col>
                    <xdr:colOff>66675</xdr:colOff>
                    <xdr:row>92</xdr:row>
                    <xdr:rowOff>0</xdr:rowOff>
                  </from>
                  <to>
                    <xdr:col>1</xdr:col>
                    <xdr:colOff>904875</xdr:colOff>
                    <xdr:row>93</xdr:row>
                    <xdr:rowOff>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xdr:col>
                    <xdr:colOff>66675</xdr:colOff>
                    <xdr:row>95</xdr:row>
                    <xdr:rowOff>0</xdr:rowOff>
                  </from>
                  <to>
                    <xdr:col>1</xdr:col>
                    <xdr:colOff>904875</xdr:colOff>
                    <xdr:row>95</xdr:row>
                    <xdr:rowOff>304800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xdr:col>
                    <xdr:colOff>66675</xdr:colOff>
                    <xdr:row>98</xdr:row>
                    <xdr:rowOff>0</xdr:rowOff>
                  </from>
                  <to>
                    <xdr:col>1</xdr:col>
                    <xdr:colOff>904875</xdr:colOff>
                    <xdr:row>99</xdr:row>
                    <xdr:rowOff>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xdr:col>
                    <xdr:colOff>66675</xdr:colOff>
                    <xdr:row>101</xdr:row>
                    <xdr:rowOff>0</xdr:rowOff>
                  </from>
                  <to>
                    <xdr:col>1</xdr:col>
                    <xdr:colOff>904875</xdr:colOff>
                    <xdr:row>102</xdr:row>
                    <xdr:rowOff>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1</xdr:col>
                    <xdr:colOff>66675</xdr:colOff>
                    <xdr:row>111</xdr:row>
                    <xdr:rowOff>28575</xdr:rowOff>
                  </from>
                  <to>
                    <xdr:col>1</xdr:col>
                    <xdr:colOff>904875</xdr:colOff>
                    <xdr:row>112</xdr:row>
                    <xdr:rowOff>9525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1</xdr:col>
                    <xdr:colOff>66675</xdr:colOff>
                    <xdr:row>112</xdr:row>
                    <xdr:rowOff>0</xdr:rowOff>
                  </from>
                  <to>
                    <xdr:col>1</xdr:col>
                    <xdr:colOff>904875</xdr:colOff>
                    <xdr:row>112</xdr:row>
                    <xdr:rowOff>304800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1</xdr:col>
                    <xdr:colOff>66675</xdr:colOff>
                    <xdr:row>113</xdr:row>
                    <xdr:rowOff>0</xdr:rowOff>
                  </from>
                  <to>
                    <xdr:col>1</xdr:col>
                    <xdr:colOff>904875</xdr:colOff>
                    <xdr:row>114</xdr:row>
                    <xdr:rowOff>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1</xdr:col>
                    <xdr:colOff>66675</xdr:colOff>
                    <xdr:row>114</xdr:row>
                    <xdr:rowOff>0</xdr:rowOff>
                  </from>
                  <to>
                    <xdr:col>1</xdr:col>
                    <xdr:colOff>904875</xdr:colOff>
                    <xdr:row>115</xdr:row>
                    <xdr:rowOff>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1</xdr:col>
                    <xdr:colOff>66675</xdr:colOff>
                    <xdr:row>117</xdr:row>
                    <xdr:rowOff>28575</xdr:rowOff>
                  </from>
                  <to>
                    <xdr:col>1</xdr:col>
                    <xdr:colOff>904875</xdr:colOff>
                    <xdr:row>118</xdr:row>
                    <xdr:rowOff>28575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1</xdr:col>
                    <xdr:colOff>66675</xdr:colOff>
                    <xdr:row>118</xdr:row>
                    <xdr:rowOff>28575</xdr:rowOff>
                  </from>
                  <to>
                    <xdr:col>1</xdr:col>
                    <xdr:colOff>904875</xdr:colOff>
                    <xdr:row>118</xdr:row>
                    <xdr:rowOff>314325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1</xdr:col>
                    <xdr:colOff>66675</xdr:colOff>
                    <xdr:row>119</xdr:row>
                    <xdr:rowOff>28575</xdr:rowOff>
                  </from>
                  <to>
                    <xdr:col>1</xdr:col>
                    <xdr:colOff>904875</xdr:colOff>
                    <xdr:row>120</xdr:row>
                    <xdr:rowOff>9525</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1</xdr:col>
                    <xdr:colOff>66675</xdr:colOff>
                    <xdr:row>120</xdr:row>
                    <xdr:rowOff>28575</xdr:rowOff>
                  </from>
                  <to>
                    <xdr:col>1</xdr:col>
                    <xdr:colOff>904875</xdr:colOff>
                    <xdr:row>121</xdr:row>
                    <xdr:rowOff>9525</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xdr:col>
                    <xdr:colOff>66675</xdr:colOff>
                    <xdr:row>126</xdr:row>
                    <xdr:rowOff>0</xdr:rowOff>
                  </from>
                  <to>
                    <xdr:col>1</xdr:col>
                    <xdr:colOff>885825</xdr:colOff>
                    <xdr:row>127</xdr:row>
                    <xdr:rowOff>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xdr:col>
                    <xdr:colOff>66675</xdr:colOff>
                    <xdr:row>129</xdr:row>
                    <xdr:rowOff>0</xdr:rowOff>
                  </from>
                  <to>
                    <xdr:col>1</xdr:col>
                    <xdr:colOff>876300</xdr:colOff>
                    <xdr:row>130</xdr:row>
                    <xdr:rowOff>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xdr:col>
                    <xdr:colOff>66675</xdr:colOff>
                    <xdr:row>132</xdr:row>
                    <xdr:rowOff>0</xdr:rowOff>
                  </from>
                  <to>
                    <xdr:col>1</xdr:col>
                    <xdr:colOff>876300</xdr:colOff>
                    <xdr:row>133</xdr:row>
                    <xdr:rowOff>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xdr:col>
                    <xdr:colOff>66675</xdr:colOff>
                    <xdr:row>135</xdr:row>
                    <xdr:rowOff>0</xdr:rowOff>
                  </from>
                  <to>
                    <xdr:col>1</xdr:col>
                    <xdr:colOff>876300</xdr:colOff>
                    <xdr:row>136</xdr:row>
                    <xdr:rowOff>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xdr:col>
                    <xdr:colOff>66675</xdr:colOff>
                    <xdr:row>138</xdr:row>
                    <xdr:rowOff>0</xdr:rowOff>
                  </from>
                  <to>
                    <xdr:col>1</xdr:col>
                    <xdr:colOff>876300</xdr:colOff>
                    <xdr:row>139</xdr:row>
                    <xdr:rowOff>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1</xdr:col>
                    <xdr:colOff>66675</xdr:colOff>
                    <xdr:row>141</xdr:row>
                    <xdr:rowOff>0</xdr:rowOff>
                  </from>
                  <to>
                    <xdr:col>1</xdr:col>
                    <xdr:colOff>876300</xdr:colOff>
                    <xdr:row>142</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2</xdr:col>
                    <xdr:colOff>66675</xdr:colOff>
                    <xdr:row>144</xdr:row>
                    <xdr:rowOff>0</xdr:rowOff>
                  </from>
                  <to>
                    <xdr:col>3</xdr:col>
                    <xdr:colOff>142875</xdr:colOff>
                    <xdr:row>145</xdr:row>
                    <xdr:rowOff>9525</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2</xdr:col>
                    <xdr:colOff>66675</xdr:colOff>
                    <xdr:row>147</xdr:row>
                    <xdr:rowOff>0</xdr:rowOff>
                  </from>
                  <to>
                    <xdr:col>3</xdr:col>
                    <xdr:colOff>142875</xdr:colOff>
                    <xdr:row>148</xdr:row>
                    <xdr:rowOff>9525</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1</xdr:col>
                    <xdr:colOff>66675</xdr:colOff>
                    <xdr:row>150</xdr:row>
                    <xdr:rowOff>0</xdr:rowOff>
                  </from>
                  <to>
                    <xdr:col>2</xdr:col>
                    <xdr:colOff>66675</xdr:colOff>
                    <xdr:row>150</xdr:row>
                    <xdr:rowOff>314325</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1</xdr:col>
                    <xdr:colOff>66675</xdr:colOff>
                    <xdr:row>153</xdr:row>
                    <xdr:rowOff>0</xdr:rowOff>
                  </from>
                  <to>
                    <xdr:col>2</xdr:col>
                    <xdr:colOff>66675</xdr:colOff>
                    <xdr:row>153</xdr:row>
                    <xdr:rowOff>314325</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1</xdr:col>
                    <xdr:colOff>66675</xdr:colOff>
                    <xdr:row>154</xdr:row>
                    <xdr:rowOff>0</xdr:rowOff>
                  </from>
                  <to>
                    <xdr:col>2</xdr:col>
                    <xdr:colOff>66675</xdr:colOff>
                    <xdr:row>154</xdr:row>
                    <xdr:rowOff>314325</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1</xdr:col>
                    <xdr:colOff>66675</xdr:colOff>
                    <xdr:row>155</xdr:row>
                    <xdr:rowOff>0</xdr:rowOff>
                  </from>
                  <to>
                    <xdr:col>2</xdr:col>
                    <xdr:colOff>66675</xdr:colOff>
                    <xdr:row>155</xdr:row>
                    <xdr:rowOff>314325</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1</xdr:col>
                    <xdr:colOff>66675</xdr:colOff>
                    <xdr:row>156</xdr:row>
                    <xdr:rowOff>0</xdr:rowOff>
                  </from>
                  <to>
                    <xdr:col>2</xdr:col>
                    <xdr:colOff>66675</xdr:colOff>
                    <xdr:row>157</xdr:row>
                    <xdr:rowOff>9525</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1</xdr:col>
                    <xdr:colOff>66675</xdr:colOff>
                    <xdr:row>157</xdr:row>
                    <xdr:rowOff>0</xdr:rowOff>
                  </from>
                  <to>
                    <xdr:col>2</xdr:col>
                    <xdr:colOff>66675</xdr:colOff>
                    <xdr:row>158</xdr:row>
                    <xdr:rowOff>9525</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1</xdr:col>
                    <xdr:colOff>66675</xdr:colOff>
                    <xdr:row>158</xdr:row>
                    <xdr:rowOff>0</xdr:rowOff>
                  </from>
                  <to>
                    <xdr:col>2</xdr:col>
                    <xdr:colOff>66675</xdr:colOff>
                    <xdr:row>159</xdr:row>
                    <xdr:rowOff>9525</xdr:rowOff>
                  </to>
                </anchor>
              </controlPr>
            </control>
          </mc:Choice>
        </mc:AlternateContent>
        <mc:AlternateContent xmlns:mc="http://schemas.openxmlformats.org/markup-compatibility/2006">
          <mc:Choice Requires="x14">
            <control shapeId="1087" r:id="rId48" name="Check Box 63">
              <controlPr defaultSize="0" autoFill="0" autoLine="0" autoPict="0">
                <anchor moveWithCells="1">
                  <from>
                    <xdr:col>1</xdr:col>
                    <xdr:colOff>66675</xdr:colOff>
                    <xdr:row>159</xdr:row>
                    <xdr:rowOff>0</xdr:rowOff>
                  </from>
                  <to>
                    <xdr:col>2</xdr:col>
                    <xdr:colOff>66675</xdr:colOff>
                    <xdr:row>160</xdr:row>
                    <xdr:rowOff>9525</xdr:rowOff>
                  </to>
                </anchor>
              </controlPr>
            </control>
          </mc:Choice>
        </mc:AlternateContent>
        <mc:AlternateContent xmlns:mc="http://schemas.openxmlformats.org/markup-compatibility/2006">
          <mc:Choice Requires="x14">
            <control shapeId="1088" r:id="rId49" name="Check Box 64">
              <controlPr defaultSize="0" autoFill="0" autoLine="0" autoPict="0">
                <anchor moveWithCells="1">
                  <from>
                    <xdr:col>1</xdr:col>
                    <xdr:colOff>66675</xdr:colOff>
                    <xdr:row>160</xdr:row>
                    <xdr:rowOff>0</xdr:rowOff>
                  </from>
                  <to>
                    <xdr:col>2</xdr:col>
                    <xdr:colOff>66675</xdr:colOff>
                    <xdr:row>161</xdr:row>
                    <xdr:rowOff>9525</xdr:rowOff>
                  </to>
                </anchor>
              </controlPr>
            </control>
          </mc:Choice>
        </mc:AlternateContent>
        <mc:AlternateContent xmlns:mc="http://schemas.openxmlformats.org/markup-compatibility/2006">
          <mc:Choice Requires="x14">
            <control shapeId="1089" r:id="rId50" name="Check Box 65">
              <controlPr defaultSize="0" autoFill="0" autoLine="0" autoPict="0">
                <anchor moveWithCells="1">
                  <from>
                    <xdr:col>1</xdr:col>
                    <xdr:colOff>66675</xdr:colOff>
                    <xdr:row>161</xdr:row>
                    <xdr:rowOff>0</xdr:rowOff>
                  </from>
                  <to>
                    <xdr:col>2</xdr:col>
                    <xdr:colOff>66675</xdr:colOff>
                    <xdr:row>162</xdr:row>
                    <xdr:rowOff>9525</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1</xdr:col>
                    <xdr:colOff>66675</xdr:colOff>
                    <xdr:row>162</xdr:row>
                    <xdr:rowOff>0</xdr:rowOff>
                  </from>
                  <to>
                    <xdr:col>2</xdr:col>
                    <xdr:colOff>66675</xdr:colOff>
                    <xdr:row>163</xdr:row>
                    <xdr:rowOff>9525</xdr:rowOff>
                  </to>
                </anchor>
              </controlPr>
            </control>
          </mc:Choice>
        </mc:AlternateContent>
        <mc:AlternateContent xmlns:mc="http://schemas.openxmlformats.org/markup-compatibility/2006">
          <mc:Choice Requires="x14">
            <control shapeId="1091" r:id="rId52" name="Check Box 67">
              <controlPr defaultSize="0" autoFill="0" autoLine="0" autoPict="0">
                <anchor moveWithCells="1">
                  <from>
                    <xdr:col>1</xdr:col>
                    <xdr:colOff>66675</xdr:colOff>
                    <xdr:row>163</xdr:row>
                    <xdr:rowOff>0</xdr:rowOff>
                  </from>
                  <to>
                    <xdr:col>2</xdr:col>
                    <xdr:colOff>66675</xdr:colOff>
                    <xdr:row>164</xdr:row>
                    <xdr:rowOff>9525</xdr:rowOff>
                  </to>
                </anchor>
              </controlPr>
            </control>
          </mc:Choice>
        </mc:AlternateContent>
        <mc:AlternateContent xmlns:mc="http://schemas.openxmlformats.org/markup-compatibility/2006">
          <mc:Choice Requires="x14">
            <control shapeId="1093" r:id="rId53" name="Check Box 69">
              <controlPr defaultSize="0" autoFill="0" autoLine="0" autoPict="0">
                <anchor moveWithCells="1">
                  <from>
                    <xdr:col>1</xdr:col>
                    <xdr:colOff>66675</xdr:colOff>
                    <xdr:row>166</xdr:row>
                    <xdr:rowOff>0</xdr:rowOff>
                  </from>
                  <to>
                    <xdr:col>2</xdr:col>
                    <xdr:colOff>66675</xdr:colOff>
                    <xdr:row>167</xdr:row>
                    <xdr:rowOff>9525</xdr:rowOff>
                  </to>
                </anchor>
              </controlPr>
            </control>
          </mc:Choice>
        </mc:AlternateContent>
        <mc:AlternateContent xmlns:mc="http://schemas.openxmlformats.org/markup-compatibility/2006">
          <mc:Choice Requires="x14">
            <control shapeId="1094" r:id="rId54" name="Check Box 70">
              <controlPr defaultSize="0" autoFill="0" autoLine="0" autoPict="0">
                <anchor moveWithCells="1">
                  <from>
                    <xdr:col>1</xdr:col>
                    <xdr:colOff>66675</xdr:colOff>
                    <xdr:row>167</xdr:row>
                    <xdr:rowOff>0</xdr:rowOff>
                  </from>
                  <to>
                    <xdr:col>2</xdr:col>
                    <xdr:colOff>66675</xdr:colOff>
                    <xdr:row>168</xdr:row>
                    <xdr:rowOff>9525</xdr:rowOff>
                  </to>
                </anchor>
              </controlPr>
            </control>
          </mc:Choice>
        </mc:AlternateContent>
        <mc:AlternateContent xmlns:mc="http://schemas.openxmlformats.org/markup-compatibility/2006">
          <mc:Choice Requires="x14">
            <control shapeId="1095" r:id="rId55" name="Check Box 71">
              <controlPr defaultSize="0" autoFill="0" autoLine="0" autoPict="0">
                <anchor moveWithCells="1">
                  <from>
                    <xdr:col>1</xdr:col>
                    <xdr:colOff>66675</xdr:colOff>
                    <xdr:row>168</xdr:row>
                    <xdr:rowOff>0</xdr:rowOff>
                  </from>
                  <to>
                    <xdr:col>2</xdr:col>
                    <xdr:colOff>66675</xdr:colOff>
                    <xdr:row>169</xdr:row>
                    <xdr:rowOff>9525</xdr:rowOff>
                  </to>
                </anchor>
              </controlPr>
            </control>
          </mc:Choice>
        </mc:AlternateContent>
        <mc:AlternateContent xmlns:mc="http://schemas.openxmlformats.org/markup-compatibility/2006">
          <mc:Choice Requires="x14">
            <control shapeId="1096" r:id="rId56" name="Check Box 72">
              <controlPr defaultSize="0" autoFill="0" autoLine="0" autoPict="0">
                <anchor moveWithCells="1">
                  <from>
                    <xdr:col>1</xdr:col>
                    <xdr:colOff>66675</xdr:colOff>
                    <xdr:row>171</xdr:row>
                    <xdr:rowOff>0</xdr:rowOff>
                  </from>
                  <to>
                    <xdr:col>2</xdr:col>
                    <xdr:colOff>66675</xdr:colOff>
                    <xdr:row>172</xdr:row>
                    <xdr:rowOff>9525</xdr:rowOff>
                  </to>
                </anchor>
              </controlPr>
            </control>
          </mc:Choice>
        </mc:AlternateContent>
        <mc:AlternateContent xmlns:mc="http://schemas.openxmlformats.org/markup-compatibility/2006">
          <mc:Choice Requires="x14">
            <control shapeId="1097" r:id="rId57" name="Check Box 73">
              <controlPr defaultSize="0" autoFill="0" autoLine="0" autoPict="0">
                <anchor moveWithCells="1">
                  <from>
                    <xdr:col>1</xdr:col>
                    <xdr:colOff>66675</xdr:colOff>
                    <xdr:row>172</xdr:row>
                    <xdr:rowOff>0</xdr:rowOff>
                  </from>
                  <to>
                    <xdr:col>2</xdr:col>
                    <xdr:colOff>66675</xdr:colOff>
                    <xdr:row>173</xdr:row>
                    <xdr:rowOff>9525</xdr:rowOff>
                  </to>
                </anchor>
              </controlPr>
            </control>
          </mc:Choice>
        </mc:AlternateContent>
        <mc:AlternateContent xmlns:mc="http://schemas.openxmlformats.org/markup-compatibility/2006">
          <mc:Choice Requires="x14">
            <control shapeId="1098" r:id="rId58" name="Check Box 74">
              <controlPr defaultSize="0" autoFill="0" autoLine="0" autoPict="0">
                <anchor moveWithCells="1">
                  <from>
                    <xdr:col>1</xdr:col>
                    <xdr:colOff>66675</xdr:colOff>
                    <xdr:row>173</xdr:row>
                    <xdr:rowOff>0</xdr:rowOff>
                  </from>
                  <to>
                    <xdr:col>2</xdr:col>
                    <xdr:colOff>66675</xdr:colOff>
                    <xdr:row>174</xdr:row>
                    <xdr:rowOff>9525</xdr:rowOff>
                  </to>
                </anchor>
              </controlPr>
            </control>
          </mc:Choice>
        </mc:AlternateContent>
        <mc:AlternateContent xmlns:mc="http://schemas.openxmlformats.org/markup-compatibility/2006">
          <mc:Choice Requires="x14">
            <control shapeId="1099" r:id="rId59" name="Check Box 75">
              <controlPr defaultSize="0" autoFill="0" autoLine="0" autoPict="0">
                <anchor moveWithCells="1">
                  <from>
                    <xdr:col>1</xdr:col>
                    <xdr:colOff>66675</xdr:colOff>
                    <xdr:row>173</xdr:row>
                    <xdr:rowOff>0</xdr:rowOff>
                  </from>
                  <to>
                    <xdr:col>2</xdr:col>
                    <xdr:colOff>66675</xdr:colOff>
                    <xdr:row>174</xdr:row>
                    <xdr:rowOff>9525</xdr:rowOff>
                  </to>
                </anchor>
              </controlPr>
            </control>
          </mc:Choice>
        </mc:AlternateContent>
        <mc:AlternateContent xmlns:mc="http://schemas.openxmlformats.org/markup-compatibility/2006">
          <mc:Choice Requires="x14">
            <control shapeId="1100" r:id="rId60" name="Check Box 76">
              <controlPr defaultSize="0" autoFill="0" autoLine="0" autoPict="0">
                <anchor moveWithCells="1">
                  <from>
                    <xdr:col>1</xdr:col>
                    <xdr:colOff>66675</xdr:colOff>
                    <xdr:row>176</xdr:row>
                    <xdr:rowOff>0</xdr:rowOff>
                  </from>
                  <to>
                    <xdr:col>2</xdr:col>
                    <xdr:colOff>66675</xdr:colOff>
                    <xdr:row>177</xdr:row>
                    <xdr:rowOff>9525</xdr:rowOff>
                  </to>
                </anchor>
              </controlPr>
            </control>
          </mc:Choice>
        </mc:AlternateContent>
        <mc:AlternateContent xmlns:mc="http://schemas.openxmlformats.org/markup-compatibility/2006">
          <mc:Choice Requires="x14">
            <control shapeId="1101" r:id="rId61" name="Check Box 77">
              <controlPr defaultSize="0" autoFill="0" autoLine="0" autoPict="0">
                <anchor moveWithCells="1">
                  <from>
                    <xdr:col>1</xdr:col>
                    <xdr:colOff>66675</xdr:colOff>
                    <xdr:row>177</xdr:row>
                    <xdr:rowOff>0</xdr:rowOff>
                  </from>
                  <to>
                    <xdr:col>2</xdr:col>
                    <xdr:colOff>66675</xdr:colOff>
                    <xdr:row>178</xdr:row>
                    <xdr:rowOff>9525</xdr:rowOff>
                  </to>
                </anchor>
              </controlPr>
            </control>
          </mc:Choice>
        </mc:AlternateContent>
        <mc:AlternateContent xmlns:mc="http://schemas.openxmlformats.org/markup-compatibility/2006">
          <mc:Choice Requires="x14">
            <control shapeId="1104" r:id="rId62" name="Check Box 80">
              <controlPr defaultSize="0" autoFill="0" autoLine="0" autoPict="0">
                <anchor moveWithCells="1">
                  <from>
                    <xdr:col>2</xdr:col>
                    <xdr:colOff>66675</xdr:colOff>
                    <xdr:row>178</xdr:row>
                    <xdr:rowOff>0</xdr:rowOff>
                  </from>
                  <to>
                    <xdr:col>3</xdr:col>
                    <xdr:colOff>142875</xdr:colOff>
                    <xdr:row>179</xdr:row>
                    <xdr:rowOff>9525</xdr:rowOff>
                  </to>
                </anchor>
              </controlPr>
            </control>
          </mc:Choice>
        </mc:AlternateContent>
        <mc:AlternateContent xmlns:mc="http://schemas.openxmlformats.org/markup-compatibility/2006">
          <mc:Choice Requires="x14">
            <control shapeId="1105" r:id="rId63" name="Check Box 81">
              <controlPr defaultSize="0" autoFill="0" autoLine="0" autoPict="0">
                <anchor moveWithCells="1">
                  <from>
                    <xdr:col>2</xdr:col>
                    <xdr:colOff>66675</xdr:colOff>
                    <xdr:row>179</xdr:row>
                    <xdr:rowOff>0</xdr:rowOff>
                  </from>
                  <to>
                    <xdr:col>3</xdr:col>
                    <xdr:colOff>142875</xdr:colOff>
                    <xdr:row>180</xdr:row>
                    <xdr:rowOff>9525</xdr:rowOff>
                  </to>
                </anchor>
              </controlPr>
            </control>
          </mc:Choice>
        </mc:AlternateContent>
        <mc:AlternateContent xmlns:mc="http://schemas.openxmlformats.org/markup-compatibility/2006">
          <mc:Choice Requires="x14">
            <control shapeId="1106" r:id="rId64" name="Check Box 82">
              <controlPr defaultSize="0" autoFill="0" autoLine="0" autoPict="0">
                <anchor moveWithCells="1">
                  <from>
                    <xdr:col>2</xdr:col>
                    <xdr:colOff>66675</xdr:colOff>
                    <xdr:row>180</xdr:row>
                    <xdr:rowOff>0</xdr:rowOff>
                  </from>
                  <to>
                    <xdr:col>3</xdr:col>
                    <xdr:colOff>142875</xdr:colOff>
                    <xdr:row>181</xdr:row>
                    <xdr:rowOff>9525</xdr:rowOff>
                  </to>
                </anchor>
              </controlPr>
            </control>
          </mc:Choice>
        </mc:AlternateContent>
        <mc:AlternateContent xmlns:mc="http://schemas.openxmlformats.org/markup-compatibility/2006">
          <mc:Choice Requires="x14">
            <control shapeId="1107" r:id="rId65" name="Check Box 83">
              <controlPr defaultSize="0" autoFill="0" autoLine="0" autoPict="0">
                <anchor moveWithCells="1">
                  <from>
                    <xdr:col>2</xdr:col>
                    <xdr:colOff>66675</xdr:colOff>
                    <xdr:row>181</xdr:row>
                    <xdr:rowOff>0</xdr:rowOff>
                  </from>
                  <to>
                    <xdr:col>3</xdr:col>
                    <xdr:colOff>142875</xdr:colOff>
                    <xdr:row>182</xdr:row>
                    <xdr:rowOff>9525</xdr:rowOff>
                  </to>
                </anchor>
              </controlPr>
            </control>
          </mc:Choice>
        </mc:AlternateContent>
        <mc:AlternateContent xmlns:mc="http://schemas.openxmlformats.org/markup-compatibility/2006">
          <mc:Choice Requires="x14">
            <control shapeId="1109" r:id="rId66" name="Check Box 85">
              <controlPr defaultSize="0" autoFill="0" autoLine="0" autoPict="0">
                <anchor moveWithCells="1">
                  <from>
                    <xdr:col>1</xdr:col>
                    <xdr:colOff>66675</xdr:colOff>
                    <xdr:row>182</xdr:row>
                    <xdr:rowOff>0</xdr:rowOff>
                  </from>
                  <to>
                    <xdr:col>2</xdr:col>
                    <xdr:colOff>66675</xdr:colOff>
                    <xdr:row>183</xdr:row>
                    <xdr:rowOff>9525</xdr:rowOff>
                  </to>
                </anchor>
              </controlPr>
            </control>
          </mc:Choice>
        </mc:AlternateContent>
        <mc:AlternateContent xmlns:mc="http://schemas.openxmlformats.org/markup-compatibility/2006">
          <mc:Choice Requires="x14">
            <control shapeId="1110" r:id="rId67" name="Check Box 86">
              <controlPr defaultSize="0" autoFill="0" autoLine="0" autoPict="0">
                <anchor moveWithCells="1">
                  <from>
                    <xdr:col>1</xdr:col>
                    <xdr:colOff>66675</xdr:colOff>
                    <xdr:row>183</xdr:row>
                    <xdr:rowOff>0</xdr:rowOff>
                  </from>
                  <to>
                    <xdr:col>2</xdr:col>
                    <xdr:colOff>66675</xdr:colOff>
                    <xdr:row>184</xdr:row>
                    <xdr:rowOff>9525</xdr:rowOff>
                  </to>
                </anchor>
              </controlPr>
            </control>
          </mc:Choice>
        </mc:AlternateContent>
        <mc:AlternateContent xmlns:mc="http://schemas.openxmlformats.org/markup-compatibility/2006">
          <mc:Choice Requires="x14">
            <control shapeId="1111" r:id="rId68" name="Check Box 87">
              <controlPr defaultSize="0" autoFill="0" autoLine="0" autoPict="0">
                <anchor moveWithCells="1">
                  <from>
                    <xdr:col>1</xdr:col>
                    <xdr:colOff>66675</xdr:colOff>
                    <xdr:row>187</xdr:row>
                    <xdr:rowOff>0</xdr:rowOff>
                  </from>
                  <to>
                    <xdr:col>1</xdr:col>
                    <xdr:colOff>866775</xdr:colOff>
                    <xdr:row>188</xdr:row>
                    <xdr:rowOff>0</xdr:rowOff>
                  </to>
                </anchor>
              </controlPr>
            </control>
          </mc:Choice>
        </mc:AlternateContent>
        <mc:AlternateContent xmlns:mc="http://schemas.openxmlformats.org/markup-compatibility/2006">
          <mc:Choice Requires="x14">
            <control shapeId="1112" r:id="rId69" name="Check Box 88">
              <controlPr defaultSize="0" autoFill="0" autoLine="0" autoPict="0">
                <anchor moveWithCells="1">
                  <from>
                    <xdr:col>1</xdr:col>
                    <xdr:colOff>66675</xdr:colOff>
                    <xdr:row>190</xdr:row>
                    <xdr:rowOff>0</xdr:rowOff>
                  </from>
                  <to>
                    <xdr:col>1</xdr:col>
                    <xdr:colOff>866775</xdr:colOff>
                    <xdr:row>191</xdr:row>
                    <xdr:rowOff>0</xdr:rowOff>
                  </to>
                </anchor>
              </controlPr>
            </control>
          </mc:Choice>
        </mc:AlternateContent>
        <mc:AlternateContent xmlns:mc="http://schemas.openxmlformats.org/markup-compatibility/2006">
          <mc:Choice Requires="x14">
            <control shapeId="1113" r:id="rId70" name="Check Box 89">
              <controlPr defaultSize="0" autoFill="0" autoLine="0" autoPict="0">
                <anchor moveWithCells="1">
                  <from>
                    <xdr:col>1</xdr:col>
                    <xdr:colOff>66675</xdr:colOff>
                    <xdr:row>193</xdr:row>
                    <xdr:rowOff>0</xdr:rowOff>
                  </from>
                  <to>
                    <xdr:col>2</xdr:col>
                    <xdr:colOff>47625</xdr:colOff>
                    <xdr:row>194</xdr:row>
                    <xdr:rowOff>0</xdr:rowOff>
                  </to>
                </anchor>
              </controlPr>
            </control>
          </mc:Choice>
        </mc:AlternateContent>
        <mc:AlternateContent xmlns:mc="http://schemas.openxmlformats.org/markup-compatibility/2006">
          <mc:Choice Requires="x14">
            <control shapeId="1114" r:id="rId71" name="Check Box 90">
              <controlPr defaultSize="0" autoFill="0" autoLine="0" autoPict="0">
                <anchor moveWithCells="1">
                  <from>
                    <xdr:col>1</xdr:col>
                    <xdr:colOff>66675</xdr:colOff>
                    <xdr:row>194</xdr:row>
                    <xdr:rowOff>0</xdr:rowOff>
                  </from>
                  <to>
                    <xdr:col>2</xdr:col>
                    <xdr:colOff>47625</xdr:colOff>
                    <xdr:row>195</xdr:row>
                    <xdr:rowOff>0</xdr:rowOff>
                  </to>
                </anchor>
              </controlPr>
            </control>
          </mc:Choice>
        </mc:AlternateContent>
        <mc:AlternateContent xmlns:mc="http://schemas.openxmlformats.org/markup-compatibility/2006">
          <mc:Choice Requires="x14">
            <control shapeId="1115" r:id="rId72" name="Check Box 91">
              <controlPr defaultSize="0" autoFill="0" autoLine="0" autoPict="0">
                <anchor moveWithCells="1">
                  <from>
                    <xdr:col>1</xdr:col>
                    <xdr:colOff>66675</xdr:colOff>
                    <xdr:row>195</xdr:row>
                    <xdr:rowOff>0</xdr:rowOff>
                  </from>
                  <to>
                    <xdr:col>2</xdr:col>
                    <xdr:colOff>47625</xdr:colOff>
                    <xdr:row>196</xdr:row>
                    <xdr:rowOff>0</xdr:rowOff>
                  </to>
                </anchor>
              </controlPr>
            </control>
          </mc:Choice>
        </mc:AlternateContent>
        <mc:AlternateContent xmlns:mc="http://schemas.openxmlformats.org/markup-compatibility/2006">
          <mc:Choice Requires="x14">
            <control shapeId="1116" r:id="rId73" name="Check Box 92">
              <controlPr defaultSize="0" autoFill="0" autoLine="0" autoPict="0">
                <anchor moveWithCells="1">
                  <from>
                    <xdr:col>1</xdr:col>
                    <xdr:colOff>66675</xdr:colOff>
                    <xdr:row>196</xdr:row>
                    <xdr:rowOff>0</xdr:rowOff>
                  </from>
                  <to>
                    <xdr:col>2</xdr:col>
                    <xdr:colOff>47625</xdr:colOff>
                    <xdr:row>197</xdr:row>
                    <xdr:rowOff>0</xdr:rowOff>
                  </to>
                </anchor>
              </controlPr>
            </control>
          </mc:Choice>
        </mc:AlternateContent>
        <mc:AlternateContent xmlns:mc="http://schemas.openxmlformats.org/markup-compatibility/2006">
          <mc:Choice Requires="x14">
            <control shapeId="1117" r:id="rId74" name="Check Box 93">
              <controlPr defaultSize="0" autoFill="0" autoLine="0" autoPict="0">
                <anchor moveWithCells="1">
                  <from>
                    <xdr:col>1</xdr:col>
                    <xdr:colOff>66675</xdr:colOff>
                    <xdr:row>197</xdr:row>
                    <xdr:rowOff>0</xdr:rowOff>
                  </from>
                  <to>
                    <xdr:col>2</xdr:col>
                    <xdr:colOff>47625</xdr:colOff>
                    <xdr:row>198</xdr:row>
                    <xdr:rowOff>0</xdr:rowOff>
                  </to>
                </anchor>
              </controlPr>
            </control>
          </mc:Choice>
        </mc:AlternateContent>
        <mc:AlternateContent xmlns:mc="http://schemas.openxmlformats.org/markup-compatibility/2006">
          <mc:Choice Requires="x14">
            <control shapeId="1118" r:id="rId75" name="Check Box 94">
              <controlPr defaultSize="0" autoFill="0" autoLine="0" autoPict="0">
                <anchor moveWithCells="1">
                  <from>
                    <xdr:col>1</xdr:col>
                    <xdr:colOff>66675</xdr:colOff>
                    <xdr:row>198</xdr:row>
                    <xdr:rowOff>0</xdr:rowOff>
                  </from>
                  <to>
                    <xdr:col>2</xdr:col>
                    <xdr:colOff>47625</xdr:colOff>
                    <xdr:row>199</xdr:row>
                    <xdr:rowOff>0</xdr:rowOff>
                  </to>
                </anchor>
              </controlPr>
            </control>
          </mc:Choice>
        </mc:AlternateContent>
        <mc:AlternateContent xmlns:mc="http://schemas.openxmlformats.org/markup-compatibility/2006">
          <mc:Choice Requires="x14">
            <control shapeId="1119" r:id="rId76" name="Check Box 95">
              <controlPr defaultSize="0" autoFill="0" autoLine="0" autoPict="0">
                <anchor moveWithCells="1">
                  <from>
                    <xdr:col>1</xdr:col>
                    <xdr:colOff>66675</xdr:colOff>
                    <xdr:row>199</xdr:row>
                    <xdr:rowOff>0</xdr:rowOff>
                  </from>
                  <to>
                    <xdr:col>2</xdr:col>
                    <xdr:colOff>47625</xdr:colOff>
                    <xdr:row>200</xdr:row>
                    <xdr:rowOff>0</xdr:rowOff>
                  </to>
                </anchor>
              </controlPr>
            </control>
          </mc:Choice>
        </mc:AlternateContent>
        <mc:AlternateContent xmlns:mc="http://schemas.openxmlformats.org/markup-compatibility/2006">
          <mc:Choice Requires="x14">
            <control shapeId="1120" r:id="rId77" name="Check Box 96">
              <controlPr defaultSize="0" autoFill="0" autoLine="0" autoPict="0">
                <anchor moveWithCells="1">
                  <from>
                    <xdr:col>1</xdr:col>
                    <xdr:colOff>66675</xdr:colOff>
                    <xdr:row>200</xdr:row>
                    <xdr:rowOff>0</xdr:rowOff>
                  </from>
                  <to>
                    <xdr:col>2</xdr:col>
                    <xdr:colOff>47625</xdr:colOff>
                    <xdr:row>201</xdr:row>
                    <xdr:rowOff>0</xdr:rowOff>
                  </to>
                </anchor>
              </controlPr>
            </control>
          </mc:Choice>
        </mc:AlternateContent>
        <mc:AlternateContent xmlns:mc="http://schemas.openxmlformats.org/markup-compatibility/2006">
          <mc:Choice Requires="x14">
            <control shapeId="1121" r:id="rId78" name="Check Box 97">
              <controlPr defaultSize="0" autoFill="0" autoLine="0" autoPict="0">
                <anchor moveWithCells="1">
                  <from>
                    <xdr:col>1</xdr:col>
                    <xdr:colOff>66675</xdr:colOff>
                    <xdr:row>201</xdr:row>
                    <xdr:rowOff>0</xdr:rowOff>
                  </from>
                  <to>
                    <xdr:col>2</xdr:col>
                    <xdr:colOff>47625</xdr:colOff>
                    <xdr:row>202</xdr:row>
                    <xdr:rowOff>0</xdr:rowOff>
                  </to>
                </anchor>
              </controlPr>
            </control>
          </mc:Choice>
        </mc:AlternateContent>
        <mc:AlternateContent xmlns:mc="http://schemas.openxmlformats.org/markup-compatibility/2006">
          <mc:Choice Requires="x14">
            <control shapeId="1122" r:id="rId79" name="Check Box 98">
              <controlPr defaultSize="0" autoFill="0" autoLine="0" autoPict="0">
                <anchor moveWithCells="1">
                  <from>
                    <xdr:col>1</xdr:col>
                    <xdr:colOff>66675</xdr:colOff>
                    <xdr:row>202</xdr:row>
                    <xdr:rowOff>0</xdr:rowOff>
                  </from>
                  <to>
                    <xdr:col>2</xdr:col>
                    <xdr:colOff>47625</xdr:colOff>
                    <xdr:row>203</xdr:row>
                    <xdr:rowOff>0</xdr:rowOff>
                  </to>
                </anchor>
              </controlPr>
            </control>
          </mc:Choice>
        </mc:AlternateContent>
        <mc:AlternateContent xmlns:mc="http://schemas.openxmlformats.org/markup-compatibility/2006">
          <mc:Choice Requires="x14">
            <control shapeId="1123" r:id="rId80" name="Check Box 99">
              <controlPr defaultSize="0" autoFill="0" autoLine="0" autoPict="0">
                <anchor moveWithCells="1">
                  <from>
                    <xdr:col>1</xdr:col>
                    <xdr:colOff>66675</xdr:colOff>
                    <xdr:row>203</xdr:row>
                    <xdr:rowOff>0</xdr:rowOff>
                  </from>
                  <to>
                    <xdr:col>2</xdr:col>
                    <xdr:colOff>47625</xdr:colOff>
                    <xdr:row>204</xdr:row>
                    <xdr:rowOff>0</xdr:rowOff>
                  </to>
                </anchor>
              </controlPr>
            </control>
          </mc:Choice>
        </mc:AlternateContent>
        <mc:AlternateContent xmlns:mc="http://schemas.openxmlformats.org/markup-compatibility/2006">
          <mc:Choice Requires="x14">
            <control shapeId="1127" r:id="rId81" name="Check Box 103">
              <controlPr defaultSize="0" autoFill="0" autoLine="0" autoPict="0">
                <anchor moveWithCells="1">
                  <from>
                    <xdr:col>1</xdr:col>
                    <xdr:colOff>66675</xdr:colOff>
                    <xdr:row>204</xdr:row>
                    <xdr:rowOff>0</xdr:rowOff>
                  </from>
                  <to>
                    <xdr:col>2</xdr:col>
                    <xdr:colOff>47625</xdr:colOff>
                    <xdr:row>205</xdr:row>
                    <xdr:rowOff>0</xdr:rowOff>
                  </to>
                </anchor>
              </controlPr>
            </control>
          </mc:Choice>
        </mc:AlternateContent>
        <mc:AlternateContent xmlns:mc="http://schemas.openxmlformats.org/markup-compatibility/2006">
          <mc:Choice Requires="x14">
            <control shapeId="1128" r:id="rId82" name="Check Box 104">
              <controlPr defaultSize="0" autoFill="0" autoLine="0" autoPict="0">
                <anchor moveWithCells="1">
                  <from>
                    <xdr:col>1</xdr:col>
                    <xdr:colOff>66675</xdr:colOff>
                    <xdr:row>207</xdr:row>
                    <xdr:rowOff>0</xdr:rowOff>
                  </from>
                  <to>
                    <xdr:col>1</xdr:col>
                    <xdr:colOff>866775</xdr:colOff>
                    <xdr:row>208</xdr:row>
                    <xdr:rowOff>0</xdr:rowOff>
                  </to>
                </anchor>
              </controlPr>
            </control>
          </mc:Choice>
        </mc:AlternateContent>
        <mc:AlternateContent xmlns:mc="http://schemas.openxmlformats.org/markup-compatibility/2006">
          <mc:Choice Requires="x14">
            <control shapeId="1129" r:id="rId83" name="Check Box 105">
              <controlPr defaultSize="0" autoFill="0" autoLine="0" autoPict="0">
                <anchor moveWithCells="1">
                  <from>
                    <xdr:col>1</xdr:col>
                    <xdr:colOff>66675</xdr:colOff>
                    <xdr:row>210</xdr:row>
                    <xdr:rowOff>0</xdr:rowOff>
                  </from>
                  <to>
                    <xdr:col>1</xdr:col>
                    <xdr:colOff>885825</xdr:colOff>
                    <xdr:row>211</xdr:row>
                    <xdr:rowOff>0</xdr:rowOff>
                  </to>
                </anchor>
              </controlPr>
            </control>
          </mc:Choice>
        </mc:AlternateContent>
        <mc:AlternateContent xmlns:mc="http://schemas.openxmlformats.org/markup-compatibility/2006">
          <mc:Choice Requires="x14">
            <control shapeId="1130" r:id="rId84" name="Check Box 106">
              <controlPr defaultSize="0" autoFill="0" autoLine="0" autoPict="0">
                <anchor moveWithCells="1">
                  <from>
                    <xdr:col>1</xdr:col>
                    <xdr:colOff>66675</xdr:colOff>
                    <xdr:row>213</xdr:row>
                    <xdr:rowOff>0</xdr:rowOff>
                  </from>
                  <to>
                    <xdr:col>1</xdr:col>
                    <xdr:colOff>866775</xdr:colOff>
                    <xdr:row>214</xdr:row>
                    <xdr:rowOff>0</xdr:rowOff>
                  </to>
                </anchor>
              </controlPr>
            </control>
          </mc:Choice>
        </mc:AlternateContent>
        <mc:AlternateContent xmlns:mc="http://schemas.openxmlformats.org/markup-compatibility/2006">
          <mc:Choice Requires="x14">
            <control shapeId="1131" r:id="rId85" name="Check Box 107">
              <controlPr defaultSize="0" autoFill="0" autoLine="0" autoPict="0">
                <anchor moveWithCells="1">
                  <from>
                    <xdr:col>1</xdr:col>
                    <xdr:colOff>66675</xdr:colOff>
                    <xdr:row>254</xdr:row>
                    <xdr:rowOff>0</xdr:rowOff>
                  </from>
                  <to>
                    <xdr:col>2</xdr:col>
                    <xdr:colOff>47625</xdr:colOff>
                    <xdr:row>255</xdr:row>
                    <xdr:rowOff>0</xdr:rowOff>
                  </to>
                </anchor>
              </controlPr>
            </control>
          </mc:Choice>
        </mc:AlternateContent>
        <mc:AlternateContent xmlns:mc="http://schemas.openxmlformats.org/markup-compatibility/2006">
          <mc:Choice Requires="x14">
            <control shapeId="1132" r:id="rId86" name="Check Box 108">
              <controlPr defaultSize="0" autoFill="0" autoLine="0" autoPict="0">
                <anchor moveWithCells="1">
                  <from>
                    <xdr:col>1</xdr:col>
                    <xdr:colOff>66675</xdr:colOff>
                    <xdr:row>262</xdr:row>
                    <xdr:rowOff>0</xdr:rowOff>
                  </from>
                  <to>
                    <xdr:col>2</xdr:col>
                    <xdr:colOff>47625</xdr:colOff>
                    <xdr:row>263</xdr:row>
                    <xdr:rowOff>0</xdr:rowOff>
                  </to>
                </anchor>
              </controlPr>
            </control>
          </mc:Choice>
        </mc:AlternateContent>
        <mc:AlternateContent xmlns:mc="http://schemas.openxmlformats.org/markup-compatibility/2006">
          <mc:Choice Requires="x14">
            <control shapeId="1133" r:id="rId87" name="Check Box 109">
              <controlPr defaultSize="0" autoFill="0" autoLine="0" autoPict="0">
                <anchor moveWithCells="1">
                  <from>
                    <xdr:col>1</xdr:col>
                    <xdr:colOff>66675</xdr:colOff>
                    <xdr:row>270</xdr:row>
                    <xdr:rowOff>0</xdr:rowOff>
                  </from>
                  <to>
                    <xdr:col>2</xdr:col>
                    <xdr:colOff>47625</xdr:colOff>
                    <xdr:row>271</xdr:row>
                    <xdr:rowOff>0</xdr:rowOff>
                  </to>
                </anchor>
              </controlPr>
            </control>
          </mc:Choice>
        </mc:AlternateContent>
        <mc:AlternateContent xmlns:mc="http://schemas.openxmlformats.org/markup-compatibility/2006">
          <mc:Choice Requires="x14">
            <control shapeId="1134" r:id="rId88" name="Check Box 110">
              <controlPr defaultSize="0" autoFill="0" autoLine="0" autoPict="0">
                <anchor moveWithCells="1">
                  <from>
                    <xdr:col>1</xdr:col>
                    <xdr:colOff>66675</xdr:colOff>
                    <xdr:row>273</xdr:row>
                    <xdr:rowOff>0</xdr:rowOff>
                  </from>
                  <to>
                    <xdr:col>2</xdr:col>
                    <xdr:colOff>47625</xdr:colOff>
                    <xdr:row>274</xdr:row>
                    <xdr:rowOff>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1</xdr:col>
                    <xdr:colOff>66675</xdr:colOff>
                    <xdr:row>277</xdr:row>
                    <xdr:rowOff>0</xdr:rowOff>
                  </from>
                  <to>
                    <xdr:col>1</xdr:col>
                    <xdr:colOff>866775</xdr:colOff>
                    <xdr:row>278</xdr:row>
                    <xdr:rowOff>0</xdr:rowOff>
                  </to>
                </anchor>
              </controlPr>
            </control>
          </mc:Choice>
        </mc:AlternateContent>
        <mc:AlternateContent xmlns:mc="http://schemas.openxmlformats.org/markup-compatibility/2006">
          <mc:Choice Requires="x14">
            <control shapeId="1138" r:id="rId90" name="Check Box 114">
              <controlPr defaultSize="0" autoFill="0" autoLine="0" autoPict="0">
                <anchor moveWithCells="1">
                  <from>
                    <xdr:col>1</xdr:col>
                    <xdr:colOff>66675</xdr:colOff>
                    <xdr:row>280</xdr:row>
                    <xdr:rowOff>0</xdr:rowOff>
                  </from>
                  <to>
                    <xdr:col>1</xdr:col>
                    <xdr:colOff>866775</xdr:colOff>
                    <xdr:row>281</xdr:row>
                    <xdr:rowOff>0</xdr:rowOff>
                  </to>
                </anchor>
              </controlPr>
            </control>
          </mc:Choice>
        </mc:AlternateContent>
        <mc:AlternateContent xmlns:mc="http://schemas.openxmlformats.org/markup-compatibility/2006">
          <mc:Choice Requires="x14">
            <control shapeId="1139" r:id="rId91" name="Check Box 115">
              <controlPr defaultSize="0" autoFill="0" autoLine="0" autoPict="0">
                <anchor moveWithCells="1">
                  <from>
                    <xdr:col>1</xdr:col>
                    <xdr:colOff>66675</xdr:colOff>
                    <xdr:row>292</xdr:row>
                    <xdr:rowOff>0</xdr:rowOff>
                  </from>
                  <to>
                    <xdr:col>1</xdr:col>
                    <xdr:colOff>866775</xdr:colOff>
                    <xdr:row>293</xdr:row>
                    <xdr:rowOff>0</xdr:rowOff>
                  </to>
                </anchor>
              </controlPr>
            </control>
          </mc:Choice>
        </mc:AlternateContent>
        <mc:AlternateContent xmlns:mc="http://schemas.openxmlformats.org/markup-compatibility/2006">
          <mc:Choice Requires="x14">
            <control shapeId="1140" r:id="rId92" name="Check Box 116">
              <controlPr defaultSize="0" autoFill="0" autoLine="0" autoPict="0">
                <anchor moveWithCells="1">
                  <from>
                    <xdr:col>1</xdr:col>
                    <xdr:colOff>66675</xdr:colOff>
                    <xdr:row>295</xdr:row>
                    <xdr:rowOff>0</xdr:rowOff>
                  </from>
                  <to>
                    <xdr:col>1</xdr:col>
                    <xdr:colOff>885825</xdr:colOff>
                    <xdr:row>296</xdr:row>
                    <xdr:rowOff>0</xdr:rowOff>
                  </to>
                </anchor>
              </controlPr>
            </control>
          </mc:Choice>
        </mc:AlternateContent>
        <mc:AlternateContent xmlns:mc="http://schemas.openxmlformats.org/markup-compatibility/2006">
          <mc:Choice Requires="x14">
            <control shapeId="1141" r:id="rId93" name="Check Box 117">
              <controlPr defaultSize="0" autoFill="0" autoLine="0" autoPict="0">
                <anchor moveWithCells="1">
                  <from>
                    <xdr:col>1</xdr:col>
                    <xdr:colOff>66675</xdr:colOff>
                    <xdr:row>298</xdr:row>
                    <xdr:rowOff>0</xdr:rowOff>
                  </from>
                  <to>
                    <xdr:col>1</xdr:col>
                    <xdr:colOff>866775</xdr:colOff>
                    <xdr:row>299</xdr:row>
                    <xdr:rowOff>0</xdr:rowOff>
                  </to>
                </anchor>
              </controlPr>
            </control>
          </mc:Choice>
        </mc:AlternateContent>
        <mc:AlternateContent xmlns:mc="http://schemas.openxmlformats.org/markup-compatibility/2006">
          <mc:Choice Requires="x14">
            <control shapeId="1142" r:id="rId94" name="Check Box 118">
              <controlPr defaultSize="0" autoFill="0" autoLine="0" autoPict="0">
                <anchor moveWithCells="1">
                  <from>
                    <xdr:col>1</xdr:col>
                    <xdr:colOff>66675</xdr:colOff>
                    <xdr:row>301</xdr:row>
                    <xdr:rowOff>0</xdr:rowOff>
                  </from>
                  <to>
                    <xdr:col>2</xdr:col>
                    <xdr:colOff>47625</xdr:colOff>
                    <xdr:row>301</xdr:row>
                    <xdr:rowOff>304800</xdr:rowOff>
                  </to>
                </anchor>
              </controlPr>
            </control>
          </mc:Choice>
        </mc:AlternateContent>
        <mc:AlternateContent xmlns:mc="http://schemas.openxmlformats.org/markup-compatibility/2006">
          <mc:Choice Requires="x14">
            <control shapeId="1143" r:id="rId95" name="Check Box 119">
              <controlPr defaultSize="0" autoFill="0" autoLine="0" autoPict="0">
                <anchor moveWithCells="1">
                  <from>
                    <xdr:col>1</xdr:col>
                    <xdr:colOff>66675</xdr:colOff>
                    <xdr:row>309</xdr:row>
                    <xdr:rowOff>0</xdr:rowOff>
                  </from>
                  <to>
                    <xdr:col>2</xdr:col>
                    <xdr:colOff>47625</xdr:colOff>
                    <xdr:row>310</xdr:row>
                    <xdr:rowOff>0</xdr:rowOff>
                  </to>
                </anchor>
              </controlPr>
            </control>
          </mc:Choice>
        </mc:AlternateContent>
        <mc:AlternateContent xmlns:mc="http://schemas.openxmlformats.org/markup-compatibility/2006">
          <mc:Choice Requires="x14">
            <control shapeId="1144" r:id="rId96" name="Check Box 120">
              <controlPr defaultSize="0" autoFill="0" autoLine="0" autoPict="0">
                <anchor moveWithCells="1">
                  <from>
                    <xdr:col>1</xdr:col>
                    <xdr:colOff>66675</xdr:colOff>
                    <xdr:row>317</xdr:row>
                    <xdr:rowOff>0</xdr:rowOff>
                  </from>
                  <to>
                    <xdr:col>2</xdr:col>
                    <xdr:colOff>47625</xdr:colOff>
                    <xdr:row>318</xdr:row>
                    <xdr:rowOff>0</xdr:rowOff>
                  </to>
                </anchor>
              </controlPr>
            </control>
          </mc:Choice>
        </mc:AlternateContent>
        <mc:AlternateContent xmlns:mc="http://schemas.openxmlformats.org/markup-compatibility/2006">
          <mc:Choice Requires="x14">
            <control shapeId="1145" r:id="rId97" name="Check Box 121">
              <controlPr defaultSize="0" autoFill="0" autoLine="0" autoPict="0">
                <anchor moveWithCells="1">
                  <from>
                    <xdr:col>1</xdr:col>
                    <xdr:colOff>66675</xdr:colOff>
                    <xdr:row>320</xdr:row>
                    <xdr:rowOff>0</xdr:rowOff>
                  </from>
                  <to>
                    <xdr:col>2</xdr:col>
                    <xdr:colOff>47625</xdr:colOff>
                    <xdr:row>321</xdr:row>
                    <xdr:rowOff>0</xdr:rowOff>
                  </to>
                </anchor>
              </controlPr>
            </control>
          </mc:Choice>
        </mc:AlternateContent>
        <mc:AlternateContent xmlns:mc="http://schemas.openxmlformats.org/markup-compatibility/2006">
          <mc:Choice Requires="x14">
            <control shapeId="1146" r:id="rId98" name="Check Box 122">
              <controlPr defaultSize="0" autoFill="0" autoLine="0" autoPict="0">
                <anchor moveWithCells="1">
                  <from>
                    <xdr:col>1</xdr:col>
                    <xdr:colOff>66675</xdr:colOff>
                    <xdr:row>324</xdr:row>
                    <xdr:rowOff>0</xdr:rowOff>
                  </from>
                  <to>
                    <xdr:col>1</xdr:col>
                    <xdr:colOff>885825</xdr:colOff>
                    <xdr:row>325</xdr:row>
                    <xdr:rowOff>0</xdr:rowOff>
                  </to>
                </anchor>
              </controlPr>
            </control>
          </mc:Choice>
        </mc:AlternateContent>
        <mc:AlternateContent xmlns:mc="http://schemas.openxmlformats.org/markup-compatibility/2006">
          <mc:Choice Requires="x14">
            <control shapeId="1147" r:id="rId99" name="Check Box 123">
              <controlPr defaultSize="0" autoFill="0" autoLine="0" autoPict="0">
                <anchor moveWithCells="1">
                  <from>
                    <xdr:col>1</xdr:col>
                    <xdr:colOff>66675</xdr:colOff>
                    <xdr:row>327</xdr:row>
                    <xdr:rowOff>0</xdr:rowOff>
                  </from>
                  <to>
                    <xdr:col>1</xdr:col>
                    <xdr:colOff>885825</xdr:colOff>
                    <xdr:row>328</xdr:row>
                    <xdr:rowOff>0</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1</xdr:col>
                    <xdr:colOff>66675</xdr:colOff>
                    <xdr:row>330</xdr:row>
                    <xdr:rowOff>0</xdr:rowOff>
                  </from>
                  <to>
                    <xdr:col>2</xdr:col>
                    <xdr:colOff>66675</xdr:colOff>
                    <xdr:row>331</xdr:row>
                    <xdr:rowOff>0</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xdr:col>
                    <xdr:colOff>66675</xdr:colOff>
                    <xdr:row>331</xdr:row>
                    <xdr:rowOff>0</xdr:rowOff>
                  </from>
                  <to>
                    <xdr:col>2</xdr:col>
                    <xdr:colOff>66675</xdr:colOff>
                    <xdr:row>332</xdr:row>
                    <xdr:rowOff>0</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1</xdr:col>
                    <xdr:colOff>66675</xdr:colOff>
                    <xdr:row>332</xdr:row>
                    <xdr:rowOff>0</xdr:rowOff>
                  </from>
                  <to>
                    <xdr:col>2</xdr:col>
                    <xdr:colOff>66675</xdr:colOff>
                    <xdr:row>333</xdr:row>
                    <xdr:rowOff>0</xdr:rowOff>
                  </to>
                </anchor>
              </controlPr>
            </control>
          </mc:Choice>
        </mc:AlternateContent>
        <mc:AlternateContent xmlns:mc="http://schemas.openxmlformats.org/markup-compatibility/2006">
          <mc:Choice Requires="x14">
            <control shapeId="1152" r:id="rId103" name="Check Box 128">
              <controlPr defaultSize="0" autoFill="0" autoLine="0" autoPict="0">
                <anchor moveWithCells="1">
                  <from>
                    <xdr:col>1</xdr:col>
                    <xdr:colOff>66675</xdr:colOff>
                    <xdr:row>333</xdr:row>
                    <xdr:rowOff>0</xdr:rowOff>
                  </from>
                  <to>
                    <xdr:col>2</xdr:col>
                    <xdr:colOff>66675</xdr:colOff>
                    <xdr:row>334</xdr:row>
                    <xdr:rowOff>0</xdr:rowOff>
                  </to>
                </anchor>
              </controlPr>
            </control>
          </mc:Choice>
        </mc:AlternateContent>
        <mc:AlternateContent xmlns:mc="http://schemas.openxmlformats.org/markup-compatibility/2006">
          <mc:Choice Requires="x14">
            <control shapeId="1153" r:id="rId104" name="Check Box 129">
              <controlPr defaultSize="0" autoFill="0" autoLine="0" autoPict="0">
                <anchor moveWithCells="1">
                  <from>
                    <xdr:col>1</xdr:col>
                    <xdr:colOff>66675</xdr:colOff>
                    <xdr:row>334</xdr:row>
                    <xdr:rowOff>0</xdr:rowOff>
                  </from>
                  <to>
                    <xdr:col>2</xdr:col>
                    <xdr:colOff>66675</xdr:colOff>
                    <xdr:row>335</xdr:row>
                    <xdr:rowOff>0</xdr:rowOff>
                  </to>
                </anchor>
              </controlPr>
            </control>
          </mc:Choice>
        </mc:AlternateContent>
        <mc:AlternateContent xmlns:mc="http://schemas.openxmlformats.org/markup-compatibility/2006">
          <mc:Choice Requires="x14">
            <control shapeId="1154" r:id="rId105" name="Check Box 130">
              <controlPr defaultSize="0" autoFill="0" autoLine="0" autoPict="0">
                <anchor moveWithCells="1">
                  <from>
                    <xdr:col>1</xdr:col>
                    <xdr:colOff>66675</xdr:colOff>
                    <xdr:row>335</xdr:row>
                    <xdr:rowOff>0</xdr:rowOff>
                  </from>
                  <to>
                    <xdr:col>2</xdr:col>
                    <xdr:colOff>66675</xdr:colOff>
                    <xdr:row>336</xdr:row>
                    <xdr:rowOff>0</xdr:rowOff>
                  </to>
                </anchor>
              </controlPr>
            </control>
          </mc:Choice>
        </mc:AlternateContent>
        <mc:AlternateContent xmlns:mc="http://schemas.openxmlformats.org/markup-compatibility/2006">
          <mc:Choice Requires="x14">
            <control shapeId="1155" r:id="rId106" name="Check Box 131">
              <controlPr defaultSize="0" autoFill="0" autoLine="0" autoPict="0">
                <anchor moveWithCells="1">
                  <from>
                    <xdr:col>1</xdr:col>
                    <xdr:colOff>66675</xdr:colOff>
                    <xdr:row>336</xdr:row>
                    <xdr:rowOff>0</xdr:rowOff>
                  </from>
                  <to>
                    <xdr:col>2</xdr:col>
                    <xdr:colOff>66675</xdr:colOff>
                    <xdr:row>337</xdr:row>
                    <xdr:rowOff>0</xdr:rowOff>
                  </to>
                </anchor>
              </controlPr>
            </control>
          </mc:Choice>
        </mc:AlternateContent>
        <mc:AlternateContent xmlns:mc="http://schemas.openxmlformats.org/markup-compatibility/2006">
          <mc:Choice Requires="x14">
            <control shapeId="1156" r:id="rId107" name="Check Box 132">
              <controlPr defaultSize="0" autoFill="0" autoLine="0" autoPict="0">
                <anchor moveWithCells="1">
                  <from>
                    <xdr:col>1</xdr:col>
                    <xdr:colOff>66675</xdr:colOff>
                    <xdr:row>337</xdr:row>
                    <xdr:rowOff>0</xdr:rowOff>
                  </from>
                  <to>
                    <xdr:col>2</xdr:col>
                    <xdr:colOff>66675</xdr:colOff>
                    <xdr:row>338</xdr:row>
                    <xdr:rowOff>0</xdr:rowOff>
                  </to>
                </anchor>
              </controlPr>
            </control>
          </mc:Choice>
        </mc:AlternateContent>
        <mc:AlternateContent xmlns:mc="http://schemas.openxmlformats.org/markup-compatibility/2006">
          <mc:Choice Requires="x14">
            <control shapeId="1157" r:id="rId108" name="Check Box 133">
              <controlPr defaultSize="0" autoFill="0" autoLine="0" autoPict="0">
                <anchor moveWithCells="1">
                  <from>
                    <xdr:col>1</xdr:col>
                    <xdr:colOff>66675</xdr:colOff>
                    <xdr:row>338</xdr:row>
                    <xdr:rowOff>0</xdr:rowOff>
                  </from>
                  <to>
                    <xdr:col>2</xdr:col>
                    <xdr:colOff>66675</xdr:colOff>
                    <xdr:row>339</xdr:row>
                    <xdr:rowOff>0</xdr:rowOff>
                  </to>
                </anchor>
              </controlPr>
            </control>
          </mc:Choice>
        </mc:AlternateContent>
        <mc:AlternateContent xmlns:mc="http://schemas.openxmlformats.org/markup-compatibility/2006">
          <mc:Choice Requires="x14">
            <control shapeId="1158" r:id="rId109" name="Check Box 134">
              <controlPr defaultSize="0" autoFill="0" autoLine="0" autoPict="0">
                <anchor moveWithCells="1">
                  <from>
                    <xdr:col>1</xdr:col>
                    <xdr:colOff>66675</xdr:colOff>
                    <xdr:row>339</xdr:row>
                    <xdr:rowOff>0</xdr:rowOff>
                  </from>
                  <to>
                    <xdr:col>2</xdr:col>
                    <xdr:colOff>66675</xdr:colOff>
                    <xdr:row>340</xdr:row>
                    <xdr:rowOff>0</xdr:rowOff>
                  </to>
                </anchor>
              </controlPr>
            </control>
          </mc:Choice>
        </mc:AlternateContent>
        <mc:AlternateContent xmlns:mc="http://schemas.openxmlformats.org/markup-compatibility/2006">
          <mc:Choice Requires="x14">
            <control shapeId="1159" r:id="rId110" name="Check Box 135">
              <controlPr defaultSize="0" autoFill="0" autoLine="0" autoPict="0">
                <anchor moveWithCells="1">
                  <from>
                    <xdr:col>1</xdr:col>
                    <xdr:colOff>66675</xdr:colOff>
                    <xdr:row>342</xdr:row>
                    <xdr:rowOff>0</xdr:rowOff>
                  </from>
                  <to>
                    <xdr:col>1</xdr:col>
                    <xdr:colOff>866775</xdr:colOff>
                    <xdr:row>343</xdr:row>
                    <xdr:rowOff>0</xdr:rowOff>
                  </to>
                </anchor>
              </controlPr>
            </control>
          </mc:Choice>
        </mc:AlternateContent>
        <mc:AlternateContent xmlns:mc="http://schemas.openxmlformats.org/markup-compatibility/2006">
          <mc:Choice Requires="x14">
            <control shapeId="1160" r:id="rId111" name="Check Box 136">
              <controlPr defaultSize="0" autoFill="0" autoLine="0" autoPict="0">
                <anchor moveWithCells="1">
                  <from>
                    <xdr:col>1</xdr:col>
                    <xdr:colOff>66675</xdr:colOff>
                    <xdr:row>345</xdr:row>
                    <xdr:rowOff>0</xdr:rowOff>
                  </from>
                  <to>
                    <xdr:col>1</xdr:col>
                    <xdr:colOff>885825</xdr:colOff>
                    <xdr:row>346</xdr:row>
                    <xdr:rowOff>0</xdr:rowOff>
                  </to>
                </anchor>
              </controlPr>
            </control>
          </mc:Choice>
        </mc:AlternateContent>
        <mc:AlternateContent xmlns:mc="http://schemas.openxmlformats.org/markup-compatibility/2006">
          <mc:Choice Requires="x14">
            <control shapeId="1161" r:id="rId112" name="Check Box 137">
              <controlPr defaultSize="0" autoFill="0" autoLine="0" autoPict="0">
                <anchor moveWithCells="1">
                  <from>
                    <xdr:col>1</xdr:col>
                    <xdr:colOff>66675</xdr:colOff>
                    <xdr:row>348</xdr:row>
                    <xdr:rowOff>0</xdr:rowOff>
                  </from>
                  <to>
                    <xdr:col>1</xdr:col>
                    <xdr:colOff>866775</xdr:colOff>
                    <xdr:row>349</xdr:row>
                    <xdr:rowOff>0</xdr:rowOff>
                  </to>
                </anchor>
              </controlPr>
            </control>
          </mc:Choice>
        </mc:AlternateContent>
        <mc:AlternateContent xmlns:mc="http://schemas.openxmlformats.org/markup-compatibility/2006">
          <mc:Choice Requires="x14">
            <control shapeId="1162" r:id="rId113" name="Check Box 138">
              <controlPr defaultSize="0" autoFill="0" autoLine="0" autoPict="0">
                <anchor moveWithCells="1">
                  <from>
                    <xdr:col>1</xdr:col>
                    <xdr:colOff>66675</xdr:colOff>
                    <xdr:row>368</xdr:row>
                    <xdr:rowOff>0</xdr:rowOff>
                  </from>
                  <to>
                    <xdr:col>1</xdr:col>
                    <xdr:colOff>885825</xdr:colOff>
                    <xdr:row>369</xdr:row>
                    <xdr:rowOff>0</xdr:rowOff>
                  </to>
                </anchor>
              </controlPr>
            </control>
          </mc:Choice>
        </mc:AlternateContent>
        <mc:AlternateContent xmlns:mc="http://schemas.openxmlformats.org/markup-compatibility/2006">
          <mc:Choice Requires="x14">
            <control shapeId="1163" r:id="rId114" name="Check Box 139">
              <controlPr defaultSize="0" autoFill="0" autoLine="0" autoPict="0">
                <anchor moveWithCells="1">
                  <from>
                    <xdr:col>1</xdr:col>
                    <xdr:colOff>66675</xdr:colOff>
                    <xdr:row>371</xdr:row>
                    <xdr:rowOff>0</xdr:rowOff>
                  </from>
                  <to>
                    <xdr:col>1</xdr:col>
                    <xdr:colOff>885825</xdr:colOff>
                    <xdr:row>372</xdr:row>
                    <xdr:rowOff>0</xdr:rowOff>
                  </to>
                </anchor>
              </controlPr>
            </control>
          </mc:Choice>
        </mc:AlternateContent>
        <mc:AlternateContent xmlns:mc="http://schemas.openxmlformats.org/markup-compatibility/2006">
          <mc:Choice Requires="x14">
            <control shapeId="1164" r:id="rId115" name="Check Box 140">
              <controlPr defaultSize="0" autoFill="0" autoLine="0" autoPict="0">
                <anchor moveWithCells="1">
                  <from>
                    <xdr:col>1</xdr:col>
                    <xdr:colOff>66675</xdr:colOff>
                    <xdr:row>374</xdr:row>
                    <xdr:rowOff>0</xdr:rowOff>
                  </from>
                  <to>
                    <xdr:col>2</xdr:col>
                    <xdr:colOff>66675</xdr:colOff>
                    <xdr:row>375</xdr:row>
                    <xdr:rowOff>0</xdr:rowOff>
                  </to>
                </anchor>
              </controlPr>
            </control>
          </mc:Choice>
        </mc:AlternateContent>
        <mc:AlternateContent xmlns:mc="http://schemas.openxmlformats.org/markup-compatibility/2006">
          <mc:Choice Requires="x14">
            <control shapeId="1165" r:id="rId116" name="Check Box 141">
              <controlPr defaultSize="0" autoFill="0" autoLine="0" autoPict="0">
                <anchor moveWithCells="1">
                  <from>
                    <xdr:col>1</xdr:col>
                    <xdr:colOff>66675</xdr:colOff>
                    <xdr:row>375</xdr:row>
                    <xdr:rowOff>0</xdr:rowOff>
                  </from>
                  <to>
                    <xdr:col>2</xdr:col>
                    <xdr:colOff>66675</xdr:colOff>
                    <xdr:row>376</xdr:row>
                    <xdr:rowOff>0</xdr:rowOff>
                  </to>
                </anchor>
              </controlPr>
            </control>
          </mc:Choice>
        </mc:AlternateContent>
        <mc:AlternateContent xmlns:mc="http://schemas.openxmlformats.org/markup-compatibility/2006">
          <mc:Choice Requires="x14">
            <control shapeId="1166" r:id="rId117" name="Check Box 142">
              <controlPr defaultSize="0" autoFill="0" autoLine="0" autoPict="0">
                <anchor moveWithCells="1">
                  <from>
                    <xdr:col>1</xdr:col>
                    <xdr:colOff>66675</xdr:colOff>
                    <xdr:row>376</xdr:row>
                    <xdr:rowOff>0</xdr:rowOff>
                  </from>
                  <to>
                    <xdr:col>2</xdr:col>
                    <xdr:colOff>66675</xdr:colOff>
                    <xdr:row>377</xdr:row>
                    <xdr:rowOff>0</xdr:rowOff>
                  </to>
                </anchor>
              </controlPr>
            </control>
          </mc:Choice>
        </mc:AlternateContent>
        <mc:AlternateContent xmlns:mc="http://schemas.openxmlformats.org/markup-compatibility/2006">
          <mc:Choice Requires="x14">
            <control shapeId="1167" r:id="rId118" name="Check Box 143">
              <controlPr defaultSize="0" autoFill="0" autoLine="0" autoPict="0">
                <anchor moveWithCells="1">
                  <from>
                    <xdr:col>1</xdr:col>
                    <xdr:colOff>66675</xdr:colOff>
                    <xdr:row>377</xdr:row>
                    <xdr:rowOff>0</xdr:rowOff>
                  </from>
                  <to>
                    <xdr:col>2</xdr:col>
                    <xdr:colOff>66675</xdr:colOff>
                    <xdr:row>378</xdr:row>
                    <xdr:rowOff>0</xdr:rowOff>
                  </to>
                </anchor>
              </controlPr>
            </control>
          </mc:Choice>
        </mc:AlternateContent>
        <mc:AlternateContent xmlns:mc="http://schemas.openxmlformats.org/markup-compatibility/2006">
          <mc:Choice Requires="x14">
            <control shapeId="1168" r:id="rId119" name="Check Box 144">
              <controlPr defaultSize="0" autoFill="0" autoLine="0" autoPict="0">
                <anchor moveWithCells="1">
                  <from>
                    <xdr:col>1</xdr:col>
                    <xdr:colOff>66675</xdr:colOff>
                    <xdr:row>378</xdr:row>
                    <xdr:rowOff>0</xdr:rowOff>
                  </from>
                  <to>
                    <xdr:col>2</xdr:col>
                    <xdr:colOff>66675</xdr:colOff>
                    <xdr:row>379</xdr:row>
                    <xdr:rowOff>0</xdr:rowOff>
                  </to>
                </anchor>
              </controlPr>
            </control>
          </mc:Choice>
        </mc:AlternateContent>
        <mc:AlternateContent xmlns:mc="http://schemas.openxmlformats.org/markup-compatibility/2006">
          <mc:Choice Requires="x14">
            <control shapeId="1169" r:id="rId120" name="Check Box 145">
              <controlPr defaultSize="0" autoFill="0" autoLine="0" autoPict="0">
                <anchor moveWithCells="1">
                  <from>
                    <xdr:col>1</xdr:col>
                    <xdr:colOff>66675</xdr:colOff>
                    <xdr:row>379</xdr:row>
                    <xdr:rowOff>0</xdr:rowOff>
                  </from>
                  <to>
                    <xdr:col>2</xdr:col>
                    <xdr:colOff>66675</xdr:colOff>
                    <xdr:row>380</xdr:row>
                    <xdr:rowOff>0</xdr:rowOff>
                  </to>
                </anchor>
              </controlPr>
            </control>
          </mc:Choice>
        </mc:AlternateContent>
        <mc:AlternateContent xmlns:mc="http://schemas.openxmlformats.org/markup-compatibility/2006">
          <mc:Choice Requires="x14">
            <control shapeId="1170" r:id="rId121" name="Check Box 146">
              <controlPr defaultSize="0" autoFill="0" autoLine="0" autoPict="0">
                <anchor moveWithCells="1">
                  <from>
                    <xdr:col>1</xdr:col>
                    <xdr:colOff>66675</xdr:colOff>
                    <xdr:row>380</xdr:row>
                    <xdr:rowOff>0</xdr:rowOff>
                  </from>
                  <to>
                    <xdr:col>2</xdr:col>
                    <xdr:colOff>66675</xdr:colOff>
                    <xdr:row>381</xdr:row>
                    <xdr:rowOff>0</xdr:rowOff>
                  </to>
                </anchor>
              </controlPr>
            </control>
          </mc:Choice>
        </mc:AlternateContent>
        <mc:AlternateContent xmlns:mc="http://schemas.openxmlformats.org/markup-compatibility/2006">
          <mc:Choice Requires="x14">
            <control shapeId="1171" r:id="rId122" name="Check Box 147">
              <controlPr defaultSize="0" autoFill="0" autoLine="0" autoPict="0">
                <anchor moveWithCells="1">
                  <from>
                    <xdr:col>1</xdr:col>
                    <xdr:colOff>66675</xdr:colOff>
                    <xdr:row>381</xdr:row>
                    <xdr:rowOff>0</xdr:rowOff>
                  </from>
                  <to>
                    <xdr:col>2</xdr:col>
                    <xdr:colOff>66675</xdr:colOff>
                    <xdr:row>382</xdr:row>
                    <xdr:rowOff>0</xdr:rowOff>
                  </to>
                </anchor>
              </controlPr>
            </control>
          </mc:Choice>
        </mc:AlternateContent>
        <mc:AlternateContent xmlns:mc="http://schemas.openxmlformats.org/markup-compatibility/2006">
          <mc:Choice Requires="x14">
            <control shapeId="1172" r:id="rId123" name="Check Box 148">
              <controlPr defaultSize="0" autoFill="0" autoLine="0" autoPict="0">
                <anchor moveWithCells="1">
                  <from>
                    <xdr:col>1</xdr:col>
                    <xdr:colOff>66675</xdr:colOff>
                    <xdr:row>382</xdr:row>
                    <xdr:rowOff>0</xdr:rowOff>
                  </from>
                  <to>
                    <xdr:col>2</xdr:col>
                    <xdr:colOff>66675</xdr:colOff>
                    <xdr:row>383</xdr:row>
                    <xdr:rowOff>0</xdr:rowOff>
                  </to>
                </anchor>
              </controlPr>
            </control>
          </mc:Choice>
        </mc:AlternateContent>
        <mc:AlternateContent xmlns:mc="http://schemas.openxmlformats.org/markup-compatibility/2006">
          <mc:Choice Requires="x14">
            <control shapeId="1173" r:id="rId124" name="Check Box 149">
              <controlPr defaultSize="0" autoFill="0" autoLine="0" autoPict="0">
                <anchor moveWithCells="1">
                  <from>
                    <xdr:col>1</xdr:col>
                    <xdr:colOff>66675</xdr:colOff>
                    <xdr:row>383</xdr:row>
                    <xdr:rowOff>0</xdr:rowOff>
                  </from>
                  <to>
                    <xdr:col>2</xdr:col>
                    <xdr:colOff>66675</xdr:colOff>
                    <xdr:row>384</xdr:row>
                    <xdr:rowOff>0</xdr:rowOff>
                  </to>
                </anchor>
              </controlPr>
            </control>
          </mc:Choice>
        </mc:AlternateContent>
        <mc:AlternateContent xmlns:mc="http://schemas.openxmlformats.org/markup-compatibility/2006">
          <mc:Choice Requires="x14">
            <control shapeId="1174" r:id="rId125" name="Check Box 150">
              <controlPr defaultSize="0" autoFill="0" autoLine="0" autoPict="0">
                <anchor moveWithCells="1">
                  <from>
                    <xdr:col>1</xdr:col>
                    <xdr:colOff>66675</xdr:colOff>
                    <xdr:row>384</xdr:row>
                    <xdr:rowOff>0</xdr:rowOff>
                  </from>
                  <to>
                    <xdr:col>2</xdr:col>
                    <xdr:colOff>66675</xdr:colOff>
                    <xdr:row>385</xdr:row>
                    <xdr:rowOff>0</xdr:rowOff>
                  </to>
                </anchor>
              </controlPr>
            </control>
          </mc:Choice>
        </mc:AlternateContent>
        <mc:AlternateContent xmlns:mc="http://schemas.openxmlformats.org/markup-compatibility/2006">
          <mc:Choice Requires="x14">
            <control shapeId="1175" r:id="rId126" name="Check Box 151">
              <controlPr defaultSize="0" autoFill="0" autoLine="0" autoPict="0">
                <anchor moveWithCells="1">
                  <from>
                    <xdr:col>1</xdr:col>
                    <xdr:colOff>66675</xdr:colOff>
                    <xdr:row>385</xdr:row>
                    <xdr:rowOff>0</xdr:rowOff>
                  </from>
                  <to>
                    <xdr:col>2</xdr:col>
                    <xdr:colOff>66675</xdr:colOff>
                    <xdr:row>386</xdr:row>
                    <xdr:rowOff>0</xdr:rowOff>
                  </to>
                </anchor>
              </controlPr>
            </control>
          </mc:Choice>
        </mc:AlternateContent>
        <mc:AlternateContent xmlns:mc="http://schemas.openxmlformats.org/markup-compatibility/2006">
          <mc:Choice Requires="x14">
            <control shapeId="1176" r:id="rId127" name="Check Box 152">
              <controlPr defaultSize="0" autoFill="0" autoLine="0" autoPict="0">
                <anchor moveWithCells="1">
                  <from>
                    <xdr:col>1</xdr:col>
                    <xdr:colOff>66675</xdr:colOff>
                    <xdr:row>386</xdr:row>
                    <xdr:rowOff>0</xdr:rowOff>
                  </from>
                  <to>
                    <xdr:col>2</xdr:col>
                    <xdr:colOff>66675</xdr:colOff>
                    <xdr:row>387</xdr:row>
                    <xdr:rowOff>0</xdr:rowOff>
                  </to>
                </anchor>
              </controlPr>
            </control>
          </mc:Choice>
        </mc:AlternateContent>
        <mc:AlternateContent xmlns:mc="http://schemas.openxmlformats.org/markup-compatibility/2006">
          <mc:Choice Requires="x14">
            <control shapeId="1177" r:id="rId128" name="Check Box 153">
              <controlPr defaultSize="0" autoFill="0" autoLine="0" autoPict="0">
                <anchor moveWithCells="1">
                  <from>
                    <xdr:col>1</xdr:col>
                    <xdr:colOff>66675</xdr:colOff>
                    <xdr:row>387</xdr:row>
                    <xdr:rowOff>0</xdr:rowOff>
                  </from>
                  <to>
                    <xdr:col>2</xdr:col>
                    <xdr:colOff>66675</xdr:colOff>
                    <xdr:row>388</xdr:row>
                    <xdr:rowOff>0</xdr:rowOff>
                  </to>
                </anchor>
              </controlPr>
            </control>
          </mc:Choice>
        </mc:AlternateContent>
        <mc:AlternateContent xmlns:mc="http://schemas.openxmlformats.org/markup-compatibility/2006">
          <mc:Choice Requires="x14">
            <control shapeId="1178" r:id="rId129" name="Check Box 154">
              <controlPr defaultSize="0" autoFill="0" autoLine="0" autoPict="0">
                <anchor moveWithCells="1">
                  <from>
                    <xdr:col>1</xdr:col>
                    <xdr:colOff>66675</xdr:colOff>
                    <xdr:row>388</xdr:row>
                    <xdr:rowOff>0</xdr:rowOff>
                  </from>
                  <to>
                    <xdr:col>2</xdr:col>
                    <xdr:colOff>66675</xdr:colOff>
                    <xdr:row>389</xdr:row>
                    <xdr:rowOff>0</xdr:rowOff>
                  </to>
                </anchor>
              </controlPr>
            </control>
          </mc:Choice>
        </mc:AlternateContent>
        <mc:AlternateContent xmlns:mc="http://schemas.openxmlformats.org/markup-compatibility/2006">
          <mc:Choice Requires="x14">
            <control shapeId="1179" r:id="rId130" name="Check Box 155">
              <controlPr defaultSize="0" autoFill="0" autoLine="0" autoPict="0">
                <anchor moveWithCells="1">
                  <from>
                    <xdr:col>1</xdr:col>
                    <xdr:colOff>66675</xdr:colOff>
                    <xdr:row>392</xdr:row>
                    <xdr:rowOff>0</xdr:rowOff>
                  </from>
                  <to>
                    <xdr:col>1</xdr:col>
                    <xdr:colOff>866775</xdr:colOff>
                    <xdr:row>393</xdr:row>
                    <xdr:rowOff>0</xdr:rowOff>
                  </to>
                </anchor>
              </controlPr>
            </control>
          </mc:Choice>
        </mc:AlternateContent>
        <mc:AlternateContent xmlns:mc="http://schemas.openxmlformats.org/markup-compatibility/2006">
          <mc:Choice Requires="x14">
            <control shapeId="1180" r:id="rId131" name="Check Box 156">
              <controlPr defaultSize="0" autoFill="0" autoLine="0" autoPict="0">
                <anchor moveWithCells="1">
                  <from>
                    <xdr:col>1</xdr:col>
                    <xdr:colOff>66675</xdr:colOff>
                    <xdr:row>395</xdr:row>
                    <xdr:rowOff>0</xdr:rowOff>
                  </from>
                  <to>
                    <xdr:col>1</xdr:col>
                    <xdr:colOff>885825</xdr:colOff>
                    <xdr:row>396</xdr:row>
                    <xdr:rowOff>0</xdr:rowOff>
                  </to>
                </anchor>
              </controlPr>
            </control>
          </mc:Choice>
        </mc:AlternateContent>
        <mc:AlternateContent xmlns:mc="http://schemas.openxmlformats.org/markup-compatibility/2006">
          <mc:Choice Requires="x14">
            <control shapeId="1181" r:id="rId132" name="Check Box 157">
              <controlPr defaultSize="0" autoFill="0" autoLine="0" autoPict="0">
                <anchor moveWithCells="1">
                  <from>
                    <xdr:col>1</xdr:col>
                    <xdr:colOff>66675</xdr:colOff>
                    <xdr:row>398</xdr:row>
                    <xdr:rowOff>0</xdr:rowOff>
                  </from>
                  <to>
                    <xdr:col>1</xdr:col>
                    <xdr:colOff>866775</xdr:colOff>
                    <xdr:row>399</xdr:row>
                    <xdr:rowOff>0</xdr:rowOff>
                  </to>
                </anchor>
              </controlPr>
            </control>
          </mc:Choice>
        </mc:AlternateContent>
        <mc:AlternateContent xmlns:mc="http://schemas.openxmlformats.org/markup-compatibility/2006">
          <mc:Choice Requires="x14">
            <control shapeId="1185" r:id="rId133" name="Check Box 161">
              <controlPr defaultSize="0" autoFill="0" autoLine="0" autoPict="0">
                <anchor moveWithCells="1">
                  <from>
                    <xdr:col>1</xdr:col>
                    <xdr:colOff>66675</xdr:colOff>
                    <xdr:row>419</xdr:row>
                    <xdr:rowOff>0</xdr:rowOff>
                  </from>
                  <to>
                    <xdr:col>1</xdr:col>
                    <xdr:colOff>866775</xdr:colOff>
                    <xdr:row>420</xdr:row>
                    <xdr:rowOff>0</xdr:rowOff>
                  </to>
                </anchor>
              </controlPr>
            </control>
          </mc:Choice>
        </mc:AlternateContent>
        <mc:AlternateContent xmlns:mc="http://schemas.openxmlformats.org/markup-compatibility/2006">
          <mc:Choice Requires="x14">
            <control shapeId="1190" r:id="rId134" name="Check Box 166">
              <controlPr defaultSize="0" autoFill="0" autoLine="0" autoPict="0">
                <anchor moveWithCells="1">
                  <from>
                    <xdr:col>1</xdr:col>
                    <xdr:colOff>66675</xdr:colOff>
                    <xdr:row>444</xdr:row>
                    <xdr:rowOff>0</xdr:rowOff>
                  </from>
                  <to>
                    <xdr:col>2</xdr:col>
                    <xdr:colOff>66675</xdr:colOff>
                    <xdr:row>445</xdr:row>
                    <xdr:rowOff>0</xdr:rowOff>
                  </to>
                </anchor>
              </controlPr>
            </control>
          </mc:Choice>
        </mc:AlternateContent>
        <mc:AlternateContent xmlns:mc="http://schemas.openxmlformats.org/markup-compatibility/2006">
          <mc:Choice Requires="x14">
            <control shapeId="1191" r:id="rId135" name="Check Box 167">
              <controlPr defaultSize="0" autoFill="0" autoLine="0" autoPict="0">
                <anchor moveWithCells="1">
                  <from>
                    <xdr:col>1</xdr:col>
                    <xdr:colOff>66675</xdr:colOff>
                    <xdr:row>445</xdr:row>
                    <xdr:rowOff>0</xdr:rowOff>
                  </from>
                  <to>
                    <xdr:col>2</xdr:col>
                    <xdr:colOff>66675</xdr:colOff>
                    <xdr:row>446</xdr:row>
                    <xdr:rowOff>0</xdr:rowOff>
                  </to>
                </anchor>
              </controlPr>
            </control>
          </mc:Choice>
        </mc:AlternateContent>
        <mc:AlternateContent xmlns:mc="http://schemas.openxmlformats.org/markup-compatibility/2006">
          <mc:Choice Requires="x14">
            <control shapeId="1192" r:id="rId136" name="Check Box 168">
              <controlPr defaultSize="0" autoFill="0" autoLine="0" autoPict="0">
                <anchor moveWithCells="1">
                  <from>
                    <xdr:col>1</xdr:col>
                    <xdr:colOff>66675</xdr:colOff>
                    <xdr:row>446</xdr:row>
                    <xdr:rowOff>0</xdr:rowOff>
                  </from>
                  <to>
                    <xdr:col>2</xdr:col>
                    <xdr:colOff>66675</xdr:colOff>
                    <xdr:row>447</xdr:row>
                    <xdr:rowOff>0</xdr:rowOff>
                  </to>
                </anchor>
              </controlPr>
            </control>
          </mc:Choice>
        </mc:AlternateContent>
        <mc:AlternateContent xmlns:mc="http://schemas.openxmlformats.org/markup-compatibility/2006">
          <mc:Choice Requires="x14">
            <control shapeId="1193" r:id="rId137" name="Check Box 169">
              <controlPr defaultSize="0" autoFill="0" autoLine="0" autoPict="0">
                <anchor moveWithCells="1">
                  <from>
                    <xdr:col>1</xdr:col>
                    <xdr:colOff>66675</xdr:colOff>
                    <xdr:row>447</xdr:row>
                    <xdr:rowOff>0</xdr:rowOff>
                  </from>
                  <to>
                    <xdr:col>2</xdr:col>
                    <xdr:colOff>47625</xdr:colOff>
                    <xdr:row>448</xdr:row>
                    <xdr:rowOff>0</xdr:rowOff>
                  </to>
                </anchor>
              </controlPr>
            </control>
          </mc:Choice>
        </mc:AlternateContent>
        <mc:AlternateContent xmlns:mc="http://schemas.openxmlformats.org/markup-compatibility/2006">
          <mc:Choice Requires="x14">
            <control shapeId="1194" r:id="rId138" name="Check Box 170">
              <controlPr defaultSize="0" autoFill="0" autoLine="0" autoPict="0">
                <anchor moveWithCells="1">
                  <from>
                    <xdr:col>1</xdr:col>
                    <xdr:colOff>66675</xdr:colOff>
                    <xdr:row>448</xdr:row>
                    <xdr:rowOff>0</xdr:rowOff>
                  </from>
                  <to>
                    <xdr:col>2</xdr:col>
                    <xdr:colOff>47625</xdr:colOff>
                    <xdr:row>449</xdr:row>
                    <xdr:rowOff>0</xdr:rowOff>
                  </to>
                </anchor>
              </controlPr>
            </control>
          </mc:Choice>
        </mc:AlternateContent>
        <mc:AlternateContent xmlns:mc="http://schemas.openxmlformats.org/markup-compatibility/2006">
          <mc:Choice Requires="x14">
            <control shapeId="1195" r:id="rId139" name="Check Box 171">
              <controlPr defaultSize="0" autoFill="0" autoLine="0" autoPict="0">
                <anchor moveWithCells="1">
                  <from>
                    <xdr:col>1</xdr:col>
                    <xdr:colOff>66675</xdr:colOff>
                    <xdr:row>449</xdr:row>
                    <xdr:rowOff>0</xdr:rowOff>
                  </from>
                  <to>
                    <xdr:col>2</xdr:col>
                    <xdr:colOff>47625</xdr:colOff>
                    <xdr:row>450</xdr:row>
                    <xdr:rowOff>0</xdr:rowOff>
                  </to>
                </anchor>
              </controlPr>
            </control>
          </mc:Choice>
        </mc:AlternateContent>
        <mc:AlternateContent xmlns:mc="http://schemas.openxmlformats.org/markup-compatibility/2006">
          <mc:Choice Requires="x14">
            <control shapeId="1196" r:id="rId140" name="Check Box 172">
              <controlPr defaultSize="0" autoFill="0" autoLine="0" autoPict="0">
                <anchor moveWithCells="1">
                  <from>
                    <xdr:col>1</xdr:col>
                    <xdr:colOff>66675</xdr:colOff>
                    <xdr:row>450</xdr:row>
                    <xdr:rowOff>0</xdr:rowOff>
                  </from>
                  <to>
                    <xdr:col>2</xdr:col>
                    <xdr:colOff>47625</xdr:colOff>
                    <xdr:row>451</xdr:row>
                    <xdr:rowOff>0</xdr:rowOff>
                  </to>
                </anchor>
              </controlPr>
            </control>
          </mc:Choice>
        </mc:AlternateContent>
        <mc:AlternateContent xmlns:mc="http://schemas.openxmlformats.org/markup-compatibility/2006">
          <mc:Choice Requires="x14">
            <control shapeId="1197" r:id="rId141" name="Check Box 173">
              <controlPr defaultSize="0" autoFill="0" autoLine="0" autoPict="0">
                <anchor moveWithCells="1">
                  <from>
                    <xdr:col>1</xdr:col>
                    <xdr:colOff>66675</xdr:colOff>
                    <xdr:row>451</xdr:row>
                    <xdr:rowOff>0</xdr:rowOff>
                  </from>
                  <to>
                    <xdr:col>2</xdr:col>
                    <xdr:colOff>47625</xdr:colOff>
                    <xdr:row>452</xdr:row>
                    <xdr:rowOff>0</xdr:rowOff>
                  </to>
                </anchor>
              </controlPr>
            </control>
          </mc:Choice>
        </mc:AlternateContent>
        <mc:AlternateContent xmlns:mc="http://schemas.openxmlformats.org/markup-compatibility/2006">
          <mc:Choice Requires="x14">
            <control shapeId="1198" r:id="rId142" name="Check Box 174">
              <controlPr defaultSize="0" autoFill="0" autoLine="0" autoPict="0">
                <anchor moveWithCells="1">
                  <from>
                    <xdr:col>1</xdr:col>
                    <xdr:colOff>66675</xdr:colOff>
                    <xdr:row>452</xdr:row>
                    <xdr:rowOff>0</xdr:rowOff>
                  </from>
                  <to>
                    <xdr:col>2</xdr:col>
                    <xdr:colOff>47625</xdr:colOff>
                    <xdr:row>453</xdr:row>
                    <xdr:rowOff>0</xdr:rowOff>
                  </to>
                </anchor>
              </controlPr>
            </control>
          </mc:Choice>
        </mc:AlternateContent>
        <mc:AlternateContent xmlns:mc="http://schemas.openxmlformats.org/markup-compatibility/2006">
          <mc:Choice Requires="x14">
            <control shapeId="1199" r:id="rId143" name="Check Box 175">
              <controlPr defaultSize="0" autoFill="0" autoLine="0" autoPict="0">
                <anchor moveWithCells="1">
                  <from>
                    <xdr:col>1</xdr:col>
                    <xdr:colOff>66675</xdr:colOff>
                    <xdr:row>453</xdr:row>
                    <xdr:rowOff>0</xdr:rowOff>
                  </from>
                  <to>
                    <xdr:col>2</xdr:col>
                    <xdr:colOff>47625</xdr:colOff>
                    <xdr:row>454</xdr:row>
                    <xdr:rowOff>0</xdr:rowOff>
                  </to>
                </anchor>
              </controlPr>
            </control>
          </mc:Choice>
        </mc:AlternateContent>
        <mc:AlternateContent xmlns:mc="http://schemas.openxmlformats.org/markup-compatibility/2006">
          <mc:Choice Requires="x14">
            <control shapeId="1200" r:id="rId144" name="Check Box 176">
              <controlPr defaultSize="0" autoFill="0" autoLine="0" autoPict="0">
                <anchor moveWithCells="1">
                  <from>
                    <xdr:col>1</xdr:col>
                    <xdr:colOff>66675</xdr:colOff>
                    <xdr:row>454</xdr:row>
                    <xdr:rowOff>0</xdr:rowOff>
                  </from>
                  <to>
                    <xdr:col>2</xdr:col>
                    <xdr:colOff>47625</xdr:colOff>
                    <xdr:row>455</xdr:row>
                    <xdr:rowOff>0</xdr:rowOff>
                  </to>
                </anchor>
              </controlPr>
            </control>
          </mc:Choice>
        </mc:AlternateContent>
        <mc:AlternateContent xmlns:mc="http://schemas.openxmlformats.org/markup-compatibility/2006">
          <mc:Choice Requires="x14">
            <control shapeId="1201" r:id="rId145" name="Check Box 177">
              <controlPr defaultSize="0" autoFill="0" autoLine="0" autoPict="0">
                <anchor moveWithCells="1">
                  <from>
                    <xdr:col>1</xdr:col>
                    <xdr:colOff>66675</xdr:colOff>
                    <xdr:row>455</xdr:row>
                    <xdr:rowOff>0</xdr:rowOff>
                  </from>
                  <to>
                    <xdr:col>2</xdr:col>
                    <xdr:colOff>47625</xdr:colOff>
                    <xdr:row>456</xdr:row>
                    <xdr:rowOff>0</xdr:rowOff>
                  </to>
                </anchor>
              </controlPr>
            </control>
          </mc:Choice>
        </mc:AlternateContent>
        <mc:AlternateContent xmlns:mc="http://schemas.openxmlformats.org/markup-compatibility/2006">
          <mc:Choice Requires="x14">
            <control shapeId="1203" r:id="rId146" name="Check Box 179">
              <controlPr defaultSize="0" autoFill="0" autoLine="0" autoPict="0">
                <anchor moveWithCells="1">
                  <from>
                    <xdr:col>1</xdr:col>
                    <xdr:colOff>66675</xdr:colOff>
                    <xdr:row>460</xdr:row>
                    <xdr:rowOff>0</xdr:rowOff>
                  </from>
                  <to>
                    <xdr:col>2</xdr:col>
                    <xdr:colOff>47625</xdr:colOff>
                    <xdr:row>461</xdr:row>
                    <xdr:rowOff>0</xdr:rowOff>
                  </to>
                </anchor>
              </controlPr>
            </control>
          </mc:Choice>
        </mc:AlternateContent>
        <mc:AlternateContent xmlns:mc="http://schemas.openxmlformats.org/markup-compatibility/2006">
          <mc:Choice Requires="x14">
            <control shapeId="1204" r:id="rId147" name="Check Box 180">
              <controlPr defaultSize="0" autoFill="0" autoLine="0" autoPict="0">
                <anchor moveWithCells="1">
                  <from>
                    <xdr:col>1</xdr:col>
                    <xdr:colOff>66675</xdr:colOff>
                    <xdr:row>461</xdr:row>
                    <xdr:rowOff>0</xdr:rowOff>
                  </from>
                  <to>
                    <xdr:col>2</xdr:col>
                    <xdr:colOff>47625</xdr:colOff>
                    <xdr:row>462</xdr:row>
                    <xdr:rowOff>0</xdr:rowOff>
                  </to>
                </anchor>
              </controlPr>
            </control>
          </mc:Choice>
        </mc:AlternateContent>
        <mc:AlternateContent xmlns:mc="http://schemas.openxmlformats.org/markup-compatibility/2006">
          <mc:Choice Requires="x14">
            <control shapeId="1205" r:id="rId148" name="Check Box 181">
              <controlPr defaultSize="0" autoFill="0" autoLine="0" autoPict="0">
                <anchor moveWithCells="1">
                  <from>
                    <xdr:col>1</xdr:col>
                    <xdr:colOff>66675</xdr:colOff>
                    <xdr:row>462</xdr:row>
                    <xdr:rowOff>0</xdr:rowOff>
                  </from>
                  <to>
                    <xdr:col>2</xdr:col>
                    <xdr:colOff>47625</xdr:colOff>
                    <xdr:row>463</xdr:row>
                    <xdr:rowOff>0</xdr:rowOff>
                  </to>
                </anchor>
              </controlPr>
            </control>
          </mc:Choice>
        </mc:AlternateContent>
        <mc:AlternateContent xmlns:mc="http://schemas.openxmlformats.org/markup-compatibility/2006">
          <mc:Choice Requires="x14">
            <control shapeId="1206" r:id="rId149" name="Check Box 182">
              <controlPr defaultSize="0" autoFill="0" autoLine="0" autoPict="0">
                <anchor moveWithCells="1">
                  <from>
                    <xdr:col>1</xdr:col>
                    <xdr:colOff>66675</xdr:colOff>
                    <xdr:row>463</xdr:row>
                    <xdr:rowOff>0</xdr:rowOff>
                  </from>
                  <to>
                    <xdr:col>2</xdr:col>
                    <xdr:colOff>47625</xdr:colOff>
                    <xdr:row>464</xdr:row>
                    <xdr:rowOff>0</xdr:rowOff>
                  </to>
                </anchor>
              </controlPr>
            </control>
          </mc:Choice>
        </mc:AlternateContent>
        <mc:AlternateContent xmlns:mc="http://schemas.openxmlformats.org/markup-compatibility/2006">
          <mc:Choice Requires="x14">
            <control shapeId="1207" r:id="rId150" name="Check Box 183">
              <controlPr defaultSize="0" autoFill="0" autoLine="0" autoPict="0">
                <anchor moveWithCells="1">
                  <from>
                    <xdr:col>1</xdr:col>
                    <xdr:colOff>66675</xdr:colOff>
                    <xdr:row>464</xdr:row>
                    <xdr:rowOff>0</xdr:rowOff>
                  </from>
                  <to>
                    <xdr:col>2</xdr:col>
                    <xdr:colOff>47625</xdr:colOff>
                    <xdr:row>465</xdr:row>
                    <xdr:rowOff>0</xdr:rowOff>
                  </to>
                </anchor>
              </controlPr>
            </control>
          </mc:Choice>
        </mc:AlternateContent>
        <mc:AlternateContent xmlns:mc="http://schemas.openxmlformats.org/markup-compatibility/2006">
          <mc:Choice Requires="x14">
            <control shapeId="1208" r:id="rId151" name="Check Box 184">
              <controlPr defaultSize="0" autoFill="0" autoLine="0" autoPict="0">
                <anchor moveWithCells="1">
                  <from>
                    <xdr:col>1</xdr:col>
                    <xdr:colOff>66675</xdr:colOff>
                    <xdr:row>465</xdr:row>
                    <xdr:rowOff>0</xdr:rowOff>
                  </from>
                  <to>
                    <xdr:col>2</xdr:col>
                    <xdr:colOff>47625</xdr:colOff>
                    <xdr:row>466</xdr:row>
                    <xdr:rowOff>0</xdr:rowOff>
                  </to>
                </anchor>
              </controlPr>
            </control>
          </mc:Choice>
        </mc:AlternateContent>
        <mc:AlternateContent xmlns:mc="http://schemas.openxmlformats.org/markup-compatibility/2006">
          <mc:Choice Requires="x14">
            <control shapeId="1209" r:id="rId152" name="Check Box 185">
              <controlPr defaultSize="0" autoFill="0" autoLine="0" autoPict="0">
                <anchor moveWithCells="1">
                  <from>
                    <xdr:col>1</xdr:col>
                    <xdr:colOff>66675</xdr:colOff>
                    <xdr:row>466</xdr:row>
                    <xdr:rowOff>0</xdr:rowOff>
                  </from>
                  <to>
                    <xdr:col>2</xdr:col>
                    <xdr:colOff>47625</xdr:colOff>
                    <xdr:row>467</xdr:row>
                    <xdr:rowOff>0</xdr:rowOff>
                  </to>
                </anchor>
              </controlPr>
            </control>
          </mc:Choice>
        </mc:AlternateContent>
        <mc:AlternateContent xmlns:mc="http://schemas.openxmlformats.org/markup-compatibility/2006">
          <mc:Choice Requires="x14">
            <control shapeId="1210" r:id="rId153" name="Check Box 186">
              <controlPr defaultSize="0" autoFill="0" autoLine="0" autoPict="0">
                <anchor moveWithCells="1">
                  <from>
                    <xdr:col>1</xdr:col>
                    <xdr:colOff>66675</xdr:colOff>
                    <xdr:row>467</xdr:row>
                    <xdr:rowOff>0</xdr:rowOff>
                  </from>
                  <to>
                    <xdr:col>2</xdr:col>
                    <xdr:colOff>47625</xdr:colOff>
                    <xdr:row>468</xdr:row>
                    <xdr:rowOff>0</xdr:rowOff>
                  </to>
                </anchor>
              </controlPr>
            </control>
          </mc:Choice>
        </mc:AlternateContent>
        <mc:AlternateContent xmlns:mc="http://schemas.openxmlformats.org/markup-compatibility/2006">
          <mc:Choice Requires="x14">
            <control shapeId="1211" r:id="rId154" name="Check Box 187">
              <controlPr defaultSize="0" autoFill="0" autoLine="0" autoPict="0">
                <anchor moveWithCells="1">
                  <from>
                    <xdr:col>1</xdr:col>
                    <xdr:colOff>66675</xdr:colOff>
                    <xdr:row>468</xdr:row>
                    <xdr:rowOff>0</xdr:rowOff>
                  </from>
                  <to>
                    <xdr:col>2</xdr:col>
                    <xdr:colOff>47625</xdr:colOff>
                    <xdr:row>469</xdr:row>
                    <xdr:rowOff>0</xdr:rowOff>
                  </to>
                </anchor>
              </controlPr>
            </control>
          </mc:Choice>
        </mc:AlternateContent>
        <mc:AlternateContent xmlns:mc="http://schemas.openxmlformats.org/markup-compatibility/2006">
          <mc:Choice Requires="x14">
            <control shapeId="1212" r:id="rId155" name="Check Box 188">
              <controlPr defaultSize="0" autoFill="0" autoLine="0" autoPict="0">
                <anchor moveWithCells="1">
                  <from>
                    <xdr:col>1</xdr:col>
                    <xdr:colOff>66675</xdr:colOff>
                    <xdr:row>469</xdr:row>
                    <xdr:rowOff>0</xdr:rowOff>
                  </from>
                  <to>
                    <xdr:col>2</xdr:col>
                    <xdr:colOff>47625</xdr:colOff>
                    <xdr:row>470</xdr:row>
                    <xdr:rowOff>0</xdr:rowOff>
                  </to>
                </anchor>
              </controlPr>
            </control>
          </mc:Choice>
        </mc:AlternateContent>
        <mc:AlternateContent xmlns:mc="http://schemas.openxmlformats.org/markup-compatibility/2006">
          <mc:Choice Requires="x14">
            <control shapeId="1213" r:id="rId156" name="Check Box 189">
              <controlPr defaultSize="0" autoFill="0" autoLine="0" autoPict="0">
                <anchor moveWithCells="1">
                  <from>
                    <xdr:col>1</xdr:col>
                    <xdr:colOff>66675</xdr:colOff>
                    <xdr:row>470</xdr:row>
                    <xdr:rowOff>0</xdr:rowOff>
                  </from>
                  <to>
                    <xdr:col>2</xdr:col>
                    <xdr:colOff>47625</xdr:colOff>
                    <xdr:row>471</xdr:row>
                    <xdr:rowOff>0</xdr:rowOff>
                  </to>
                </anchor>
              </controlPr>
            </control>
          </mc:Choice>
        </mc:AlternateContent>
        <mc:AlternateContent xmlns:mc="http://schemas.openxmlformats.org/markup-compatibility/2006">
          <mc:Choice Requires="x14">
            <control shapeId="1214" r:id="rId157" name="Check Box 190">
              <controlPr defaultSize="0" autoFill="0" autoLine="0" autoPict="0">
                <anchor moveWithCells="1">
                  <from>
                    <xdr:col>1</xdr:col>
                    <xdr:colOff>66675</xdr:colOff>
                    <xdr:row>471</xdr:row>
                    <xdr:rowOff>0</xdr:rowOff>
                  </from>
                  <to>
                    <xdr:col>2</xdr:col>
                    <xdr:colOff>47625</xdr:colOff>
                    <xdr:row>472</xdr:row>
                    <xdr:rowOff>0</xdr:rowOff>
                  </to>
                </anchor>
              </controlPr>
            </control>
          </mc:Choice>
        </mc:AlternateContent>
        <mc:AlternateContent xmlns:mc="http://schemas.openxmlformats.org/markup-compatibility/2006">
          <mc:Choice Requires="x14">
            <control shapeId="1215" r:id="rId158" name="Check Box 191">
              <controlPr defaultSize="0" autoFill="0" autoLine="0" autoPict="0">
                <anchor moveWithCells="1">
                  <from>
                    <xdr:col>1</xdr:col>
                    <xdr:colOff>66675</xdr:colOff>
                    <xdr:row>476</xdr:row>
                    <xdr:rowOff>0</xdr:rowOff>
                  </from>
                  <to>
                    <xdr:col>1</xdr:col>
                    <xdr:colOff>885825</xdr:colOff>
                    <xdr:row>477</xdr:row>
                    <xdr:rowOff>0</xdr:rowOff>
                  </to>
                </anchor>
              </controlPr>
            </control>
          </mc:Choice>
        </mc:AlternateContent>
        <mc:AlternateContent xmlns:mc="http://schemas.openxmlformats.org/markup-compatibility/2006">
          <mc:Choice Requires="x14">
            <control shapeId="1216" r:id="rId159" name="Check Box 192">
              <controlPr defaultSize="0" autoFill="0" autoLine="0" autoPict="0">
                <anchor moveWithCells="1">
                  <from>
                    <xdr:col>1</xdr:col>
                    <xdr:colOff>66675</xdr:colOff>
                    <xdr:row>479</xdr:row>
                    <xdr:rowOff>0</xdr:rowOff>
                  </from>
                  <to>
                    <xdr:col>1</xdr:col>
                    <xdr:colOff>885825</xdr:colOff>
                    <xdr:row>480</xdr:row>
                    <xdr:rowOff>0</xdr:rowOff>
                  </to>
                </anchor>
              </controlPr>
            </control>
          </mc:Choice>
        </mc:AlternateContent>
        <mc:AlternateContent xmlns:mc="http://schemas.openxmlformats.org/markup-compatibility/2006">
          <mc:Choice Requires="x14">
            <control shapeId="1217" r:id="rId160" name="Check Box 193">
              <controlPr defaultSize="0" autoFill="0" autoLine="0" autoPict="0">
                <anchor moveWithCells="1">
                  <from>
                    <xdr:col>1</xdr:col>
                    <xdr:colOff>66675</xdr:colOff>
                    <xdr:row>482</xdr:row>
                    <xdr:rowOff>0</xdr:rowOff>
                  </from>
                  <to>
                    <xdr:col>2</xdr:col>
                    <xdr:colOff>66675</xdr:colOff>
                    <xdr:row>483</xdr:row>
                    <xdr:rowOff>0</xdr:rowOff>
                  </to>
                </anchor>
              </controlPr>
            </control>
          </mc:Choice>
        </mc:AlternateContent>
        <mc:AlternateContent xmlns:mc="http://schemas.openxmlformats.org/markup-compatibility/2006">
          <mc:Choice Requires="x14">
            <control shapeId="1218" r:id="rId161" name="Check Box 194">
              <controlPr defaultSize="0" autoFill="0" autoLine="0" autoPict="0">
                <anchor moveWithCells="1">
                  <from>
                    <xdr:col>1</xdr:col>
                    <xdr:colOff>66675</xdr:colOff>
                    <xdr:row>485</xdr:row>
                    <xdr:rowOff>0</xdr:rowOff>
                  </from>
                  <to>
                    <xdr:col>2</xdr:col>
                    <xdr:colOff>66675</xdr:colOff>
                    <xdr:row>486</xdr:row>
                    <xdr:rowOff>0</xdr:rowOff>
                  </to>
                </anchor>
              </controlPr>
            </control>
          </mc:Choice>
        </mc:AlternateContent>
        <mc:AlternateContent xmlns:mc="http://schemas.openxmlformats.org/markup-compatibility/2006">
          <mc:Choice Requires="x14">
            <control shapeId="1219" r:id="rId162" name="Check Box 195">
              <controlPr defaultSize="0" autoFill="0" autoLine="0" autoPict="0">
                <anchor moveWithCells="1">
                  <from>
                    <xdr:col>1</xdr:col>
                    <xdr:colOff>66675</xdr:colOff>
                    <xdr:row>486</xdr:row>
                    <xdr:rowOff>0</xdr:rowOff>
                  </from>
                  <to>
                    <xdr:col>2</xdr:col>
                    <xdr:colOff>66675</xdr:colOff>
                    <xdr:row>487</xdr:row>
                    <xdr:rowOff>0</xdr:rowOff>
                  </to>
                </anchor>
              </controlPr>
            </control>
          </mc:Choice>
        </mc:AlternateContent>
        <mc:AlternateContent xmlns:mc="http://schemas.openxmlformats.org/markup-compatibility/2006">
          <mc:Choice Requires="x14">
            <control shapeId="1222" r:id="rId163" name="Check Box 198">
              <controlPr defaultSize="0" autoFill="0" autoLine="0" autoPict="0">
                <anchor moveWithCells="1">
                  <from>
                    <xdr:col>1</xdr:col>
                    <xdr:colOff>66675</xdr:colOff>
                    <xdr:row>489</xdr:row>
                    <xdr:rowOff>0</xdr:rowOff>
                  </from>
                  <to>
                    <xdr:col>1</xdr:col>
                    <xdr:colOff>885825</xdr:colOff>
                    <xdr:row>490</xdr:row>
                    <xdr:rowOff>0</xdr:rowOff>
                  </to>
                </anchor>
              </controlPr>
            </control>
          </mc:Choice>
        </mc:AlternateContent>
        <mc:AlternateContent xmlns:mc="http://schemas.openxmlformats.org/markup-compatibility/2006">
          <mc:Choice Requires="x14">
            <control shapeId="1223" r:id="rId164" name="Check Box 199">
              <controlPr defaultSize="0" autoFill="0" autoLine="0" autoPict="0">
                <anchor moveWithCells="1">
                  <from>
                    <xdr:col>1</xdr:col>
                    <xdr:colOff>66675</xdr:colOff>
                    <xdr:row>492</xdr:row>
                    <xdr:rowOff>0</xdr:rowOff>
                  </from>
                  <to>
                    <xdr:col>1</xdr:col>
                    <xdr:colOff>885825</xdr:colOff>
                    <xdr:row>493</xdr:row>
                    <xdr:rowOff>0</xdr:rowOff>
                  </to>
                </anchor>
              </controlPr>
            </control>
          </mc:Choice>
        </mc:AlternateContent>
        <mc:AlternateContent xmlns:mc="http://schemas.openxmlformats.org/markup-compatibility/2006">
          <mc:Choice Requires="x14">
            <control shapeId="1224" r:id="rId165" name="Check Box 200">
              <controlPr defaultSize="0" autoFill="0" autoLine="0" autoPict="0">
                <anchor moveWithCells="1">
                  <from>
                    <xdr:col>1</xdr:col>
                    <xdr:colOff>66675</xdr:colOff>
                    <xdr:row>495</xdr:row>
                    <xdr:rowOff>0</xdr:rowOff>
                  </from>
                  <to>
                    <xdr:col>1</xdr:col>
                    <xdr:colOff>885825</xdr:colOff>
                    <xdr:row>496</xdr:row>
                    <xdr:rowOff>0</xdr:rowOff>
                  </to>
                </anchor>
              </controlPr>
            </control>
          </mc:Choice>
        </mc:AlternateContent>
        <mc:AlternateContent xmlns:mc="http://schemas.openxmlformats.org/markup-compatibility/2006">
          <mc:Choice Requires="x14">
            <control shapeId="1225" r:id="rId166" name="Check Box 201">
              <controlPr defaultSize="0" autoFill="0" autoLine="0" autoPict="0">
                <anchor moveWithCells="1">
                  <from>
                    <xdr:col>1</xdr:col>
                    <xdr:colOff>66675</xdr:colOff>
                    <xdr:row>496</xdr:row>
                    <xdr:rowOff>0</xdr:rowOff>
                  </from>
                  <to>
                    <xdr:col>1</xdr:col>
                    <xdr:colOff>885825</xdr:colOff>
                    <xdr:row>497</xdr:row>
                    <xdr:rowOff>0</xdr:rowOff>
                  </to>
                </anchor>
              </controlPr>
            </control>
          </mc:Choice>
        </mc:AlternateContent>
        <mc:AlternateContent xmlns:mc="http://schemas.openxmlformats.org/markup-compatibility/2006">
          <mc:Choice Requires="x14">
            <control shapeId="1226" r:id="rId167" name="Check Box 202">
              <controlPr defaultSize="0" autoFill="0" autoLine="0" autoPict="0">
                <anchor moveWithCells="1">
                  <from>
                    <xdr:col>1</xdr:col>
                    <xdr:colOff>66675</xdr:colOff>
                    <xdr:row>499</xdr:row>
                    <xdr:rowOff>0</xdr:rowOff>
                  </from>
                  <to>
                    <xdr:col>2</xdr:col>
                    <xdr:colOff>66675</xdr:colOff>
                    <xdr:row>500</xdr:row>
                    <xdr:rowOff>0</xdr:rowOff>
                  </to>
                </anchor>
              </controlPr>
            </control>
          </mc:Choice>
        </mc:AlternateContent>
        <mc:AlternateContent xmlns:mc="http://schemas.openxmlformats.org/markup-compatibility/2006">
          <mc:Choice Requires="x14">
            <control shapeId="1227" r:id="rId168" name="Check Box 203">
              <controlPr defaultSize="0" autoFill="0" autoLine="0" autoPict="0">
                <anchor moveWithCells="1">
                  <from>
                    <xdr:col>1</xdr:col>
                    <xdr:colOff>66675</xdr:colOff>
                    <xdr:row>502</xdr:row>
                    <xdr:rowOff>0</xdr:rowOff>
                  </from>
                  <to>
                    <xdr:col>2</xdr:col>
                    <xdr:colOff>66675</xdr:colOff>
                    <xdr:row>503</xdr:row>
                    <xdr:rowOff>28575</xdr:rowOff>
                  </to>
                </anchor>
              </controlPr>
            </control>
          </mc:Choice>
        </mc:AlternateContent>
        <mc:AlternateContent xmlns:mc="http://schemas.openxmlformats.org/markup-compatibility/2006">
          <mc:Choice Requires="x14">
            <control shapeId="1228" r:id="rId169" name="Check Box 204">
              <controlPr defaultSize="0" autoFill="0" autoLine="0" autoPict="0">
                <anchor moveWithCells="1">
                  <from>
                    <xdr:col>1</xdr:col>
                    <xdr:colOff>66675</xdr:colOff>
                    <xdr:row>502</xdr:row>
                    <xdr:rowOff>0</xdr:rowOff>
                  </from>
                  <to>
                    <xdr:col>2</xdr:col>
                    <xdr:colOff>66675</xdr:colOff>
                    <xdr:row>503</xdr:row>
                    <xdr:rowOff>0</xdr:rowOff>
                  </to>
                </anchor>
              </controlPr>
            </control>
          </mc:Choice>
        </mc:AlternateContent>
        <mc:AlternateContent xmlns:mc="http://schemas.openxmlformats.org/markup-compatibility/2006">
          <mc:Choice Requires="x14">
            <control shapeId="1229" r:id="rId170" name="Check Box 205">
              <controlPr defaultSize="0" autoFill="0" autoLine="0" autoPict="0">
                <anchor moveWithCells="1">
                  <from>
                    <xdr:col>1</xdr:col>
                    <xdr:colOff>66675</xdr:colOff>
                    <xdr:row>505</xdr:row>
                    <xdr:rowOff>0</xdr:rowOff>
                  </from>
                  <to>
                    <xdr:col>2</xdr:col>
                    <xdr:colOff>66675</xdr:colOff>
                    <xdr:row>505</xdr:row>
                    <xdr:rowOff>304800</xdr:rowOff>
                  </to>
                </anchor>
              </controlPr>
            </control>
          </mc:Choice>
        </mc:AlternateContent>
        <mc:AlternateContent xmlns:mc="http://schemas.openxmlformats.org/markup-compatibility/2006">
          <mc:Choice Requires="x14">
            <control shapeId="1230" r:id="rId171" name="Check Box 206">
              <controlPr defaultSize="0" autoFill="0" autoLine="0" autoPict="0">
                <anchor moveWithCells="1">
                  <from>
                    <xdr:col>1</xdr:col>
                    <xdr:colOff>66675</xdr:colOff>
                    <xdr:row>506</xdr:row>
                    <xdr:rowOff>0</xdr:rowOff>
                  </from>
                  <to>
                    <xdr:col>2</xdr:col>
                    <xdr:colOff>66675</xdr:colOff>
                    <xdr:row>506</xdr:row>
                    <xdr:rowOff>304800</xdr:rowOff>
                  </to>
                </anchor>
              </controlPr>
            </control>
          </mc:Choice>
        </mc:AlternateContent>
        <mc:AlternateContent xmlns:mc="http://schemas.openxmlformats.org/markup-compatibility/2006">
          <mc:Choice Requires="x14">
            <control shapeId="1231" r:id="rId172" name="Check Box 207">
              <controlPr defaultSize="0" autoFill="0" autoLine="0" autoPict="0">
                <anchor moveWithCells="1">
                  <from>
                    <xdr:col>1</xdr:col>
                    <xdr:colOff>66675</xdr:colOff>
                    <xdr:row>507</xdr:row>
                    <xdr:rowOff>0</xdr:rowOff>
                  </from>
                  <to>
                    <xdr:col>2</xdr:col>
                    <xdr:colOff>66675</xdr:colOff>
                    <xdr:row>507</xdr:row>
                    <xdr:rowOff>304800</xdr:rowOff>
                  </to>
                </anchor>
              </controlPr>
            </control>
          </mc:Choice>
        </mc:AlternateContent>
        <mc:AlternateContent xmlns:mc="http://schemas.openxmlformats.org/markup-compatibility/2006">
          <mc:Choice Requires="x14">
            <control shapeId="1232" r:id="rId173" name="Check Box 208">
              <controlPr defaultSize="0" autoFill="0" autoLine="0" autoPict="0">
                <anchor moveWithCells="1">
                  <from>
                    <xdr:col>1</xdr:col>
                    <xdr:colOff>66675</xdr:colOff>
                    <xdr:row>508</xdr:row>
                    <xdr:rowOff>0</xdr:rowOff>
                  </from>
                  <to>
                    <xdr:col>2</xdr:col>
                    <xdr:colOff>66675</xdr:colOff>
                    <xdr:row>508</xdr:row>
                    <xdr:rowOff>304800</xdr:rowOff>
                  </to>
                </anchor>
              </controlPr>
            </control>
          </mc:Choice>
        </mc:AlternateContent>
        <mc:AlternateContent xmlns:mc="http://schemas.openxmlformats.org/markup-compatibility/2006">
          <mc:Choice Requires="x14">
            <control shapeId="1233" r:id="rId174" name="Check Box 209">
              <controlPr defaultSize="0" autoFill="0" autoLine="0" autoPict="0">
                <anchor moveWithCells="1">
                  <from>
                    <xdr:col>1</xdr:col>
                    <xdr:colOff>66675</xdr:colOff>
                    <xdr:row>509</xdr:row>
                    <xdr:rowOff>0</xdr:rowOff>
                  </from>
                  <to>
                    <xdr:col>2</xdr:col>
                    <xdr:colOff>66675</xdr:colOff>
                    <xdr:row>509</xdr:row>
                    <xdr:rowOff>304800</xdr:rowOff>
                  </to>
                </anchor>
              </controlPr>
            </control>
          </mc:Choice>
        </mc:AlternateContent>
        <mc:AlternateContent xmlns:mc="http://schemas.openxmlformats.org/markup-compatibility/2006">
          <mc:Choice Requires="x14">
            <control shapeId="1234" r:id="rId175" name="Check Box 210">
              <controlPr defaultSize="0" autoFill="0" autoLine="0" autoPict="0">
                <anchor moveWithCells="1">
                  <from>
                    <xdr:col>1</xdr:col>
                    <xdr:colOff>66675</xdr:colOff>
                    <xdr:row>510</xdr:row>
                    <xdr:rowOff>0</xdr:rowOff>
                  </from>
                  <to>
                    <xdr:col>2</xdr:col>
                    <xdr:colOff>66675</xdr:colOff>
                    <xdr:row>511</xdr:row>
                    <xdr:rowOff>0</xdr:rowOff>
                  </to>
                </anchor>
              </controlPr>
            </control>
          </mc:Choice>
        </mc:AlternateContent>
        <mc:AlternateContent xmlns:mc="http://schemas.openxmlformats.org/markup-compatibility/2006">
          <mc:Choice Requires="x14">
            <control shapeId="1235" r:id="rId176" name="Check Box 211">
              <controlPr defaultSize="0" autoFill="0" autoLine="0" autoPict="0">
                <anchor moveWithCells="1">
                  <from>
                    <xdr:col>1</xdr:col>
                    <xdr:colOff>66675</xdr:colOff>
                    <xdr:row>527</xdr:row>
                    <xdr:rowOff>0</xdr:rowOff>
                  </from>
                  <to>
                    <xdr:col>1</xdr:col>
                    <xdr:colOff>885825</xdr:colOff>
                    <xdr:row>528</xdr:row>
                    <xdr:rowOff>0</xdr:rowOff>
                  </to>
                </anchor>
              </controlPr>
            </control>
          </mc:Choice>
        </mc:AlternateContent>
        <mc:AlternateContent xmlns:mc="http://schemas.openxmlformats.org/markup-compatibility/2006">
          <mc:Choice Requires="x14">
            <control shapeId="1236" r:id="rId177" name="Check Box 212">
              <controlPr defaultSize="0" autoFill="0" autoLine="0" autoPict="0">
                <anchor moveWithCells="1">
                  <from>
                    <xdr:col>1</xdr:col>
                    <xdr:colOff>66675</xdr:colOff>
                    <xdr:row>530</xdr:row>
                    <xdr:rowOff>0</xdr:rowOff>
                  </from>
                  <to>
                    <xdr:col>1</xdr:col>
                    <xdr:colOff>885825</xdr:colOff>
                    <xdr:row>531</xdr:row>
                    <xdr:rowOff>0</xdr:rowOff>
                  </to>
                </anchor>
              </controlPr>
            </control>
          </mc:Choice>
        </mc:AlternateContent>
        <mc:AlternateContent xmlns:mc="http://schemas.openxmlformats.org/markup-compatibility/2006">
          <mc:Choice Requires="x14">
            <control shapeId="1237" r:id="rId178" name="Check Box 213">
              <controlPr defaultSize="0" autoFill="0" autoLine="0" autoPict="0">
                <anchor moveWithCells="1">
                  <from>
                    <xdr:col>2</xdr:col>
                    <xdr:colOff>152400</xdr:colOff>
                    <xdr:row>11</xdr:row>
                    <xdr:rowOff>28575</xdr:rowOff>
                  </from>
                  <to>
                    <xdr:col>3</xdr:col>
                    <xdr:colOff>142875</xdr:colOff>
                    <xdr:row>11</xdr:row>
                    <xdr:rowOff>257175</xdr:rowOff>
                  </to>
                </anchor>
              </controlPr>
            </control>
          </mc:Choice>
        </mc:AlternateContent>
        <mc:AlternateContent xmlns:mc="http://schemas.openxmlformats.org/markup-compatibility/2006">
          <mc:Choice Requires="x14">
            <control shapeId="1238" r:id="rId179" name="Check Box 214">
              <controlPr defaultSize="0" autoFill="0" autoLine="0" autoPict="0">
                <anchor moveWithCells="1">
                  <from>
                    <xdr:col>2</xdr:col>
                    <xdr:colOff>152400</xdr:colOff>
                    <xdr:row>12</xdr:row>
                    <xdr:rowOff>28575</xdr:rowOff>
                  </from>
                  <to>
                    <xdr:col>3</xdr:col>
                    <xdr:colOff>142875</xdr:colOff>
                    <xdr:row>12</xdr:row>
                    <xdr:rowOff>257175</xdr:rowOff>
                  </to>
                </anchor>
              </controlPr>
            </control>
          </mc:Choice>
        </mc:AlternateContent>
        <mc:AlternateContent xmlns:mc="http://schemas.openxmlformats.org/markup-compatibility/2006">
          <mc:Choice Requires="x14">
            <control shapeId="1239" r:id="rId180" name="Check Box 215">
              <controlPr defaultSize="0" autoFill="0" autoLine="0" autoPict="0">
                <anchor moveWithCells="1">
                  <from>
                    <xdr:col>2</xdr:col>
                    <xdr:colOff>152400</xdr:colOff>
                    <xdr:row>13</xdr:row>
                    <xdr:rowOff>28575</xdr:rowOff>
                  </from>
                  <to>
                    <xdr:col>3</xdr:col>
                    <xdr:colOff>142875</xdr:colOff>
                    <xdr:row>13</xdr:row>
                    <xdr:rowOff>257175</xdr:rowOff>
                  </to>
                </anchor>
              </controlPr>
            </control>
          </mc:Choice>
        </mc:AlternateContent>
        <mc:AlternateContent xmlns:mc="http://schemas.openxmlformats.org/markup-compatibility/2006">
          <mc:Choice Requires="x14">
            <control shapeId="1240" r:id="rId181" name="Check Box 216">
              <controlPr defaultSize="0" autoFill="0" autoLine="0" autoPict="0">
                <anchor moveWithCells="1">
                  <from>
                    <xdr:col>2</xdr:col>
                    <xdr:colOff>152400</xdr:colOff>
                    <xdr:row>21</xdr:row>
                    <xdr:rowOff>28575</xdr:rowOff>
                  </from>
                  <to>
                    <xdr:col>3</xdr:col>
                    <xdr:colOff>142875</xdr:colOff>
                    <xdr:row>21</xdr:row>
                    <xdr:rowOff>257175</xdr:rowOff>
                  </to>
                </anchor>
              </controlPr>
            </control>
          </mc:Choice>
        </mc:AlternateContent>
        <mc:AlternateContent xmlns:mc="http://schemas.openxmlformats.org/markup-compatibility/2006">
          <mc:Choice Requires="x14">
            <control shapeId="1241" r:id="rId182" name="Check Box 217">
              <controlPr defaultSize="0" autoFill="0" autoLine="0" autoPict="0">
                <anchor moveWithCells="1">
                  <from>
                    <xdr:col>2</xdr:col>
                    <xdr:colOff>152400</xdr:colOff>
                    <xdr:row>16</xdr:row>
                    <xdr:rowOff>28575</xdr:rowOff>
                  </from>
                  <to>
                    <xdr:col>3</xdr:col>
                    <xdr:colOff>142875</xdr:colOff>
                    <xdr:row>16</xdr:row>
                    <xdr:rowOff>257175</xdr:rowOff>
                  </to>
                </anchor>
              </controlPr>
            </control>
          </mc:Choice>
        </mc:AlternateContent>
        <mc:AlternateContent xmlns:mc="http://schemas.openxmlformats.org/markup-compatibility/2006">
          <mc:Choice Requires="x14">
            <control shapeId="1242" r:id="rId183" name="Check Box 218">
              <controlPr defaultSize="0" autoFill="0" autoLine="0" autoPict="0">
                <anchor moveWithCells="1">
                  <from>
                    <xdr:col>2</xdr:col>
                    <xdr:colOff>152400</xdr:colOff>
                    <xdr:row>17</xdr:row>
                    <xdr:rowOff>28575</xdr:rowOff>
                  </from>
                  <to>
                    <xdr:col>3</xdr:col>
                    <xdr:colOff>142875</xdr:colOff>
                    <xdr:row>17</xdr:row>
                    <xdr:rowOff>257175</xdr:rowOff>
                  </to>
                </anchor>
              </controlPr>
            </control>
          </mc:Choice>
        </mc:AlternateContent>
        <mc:AlternateContent xmlns:mc="http://schemas.openxmlformats.org/markup-compatibility/2006">
          <mc:Choice Requires="x14">
            <control shapeId="1243" r:id="rId184" name="Check Box 219">
              <controlPr defaultSize="0" autoFill="0" autoLine="0" autoPict="0">
                <anchor moveWithCells="1">
                  <from>
                    <xdr:col>2</xdr:col>
                    <xdr:colOff>152400</xdr:colOff>
                    <xdr:row>18</xdr:row>
                    <xdr:rowOff>28575</xdr:rowOff>
                  </from>
                  <to>
                    <xdr:col>3</xdr:col>
                    <xdr:colOff>142875</xdr:colOff>
                    <xdr:row>18</xdr:row>
                    <xdr:rowOff>257175</xdr:rowOff>
                  </to>
                </anchor>
              </controlPr>
            </control>
          </mc:Choice>
        </mc:AlternateContent>
        <mc:AlternateContent xmlns:mc="http://schemas.openxmlformats.org/markup-compatibility/2006">
          <mc:Choice Requires="x14">
            <control shapeId="1244" r:id="rId185" name="Check Box 220">
              <controlPr defaultSize="0" autoFill="0" autoLine="0" autoPict="0">
                <anchor moveWithCells="1">
                  <from>
                    <xdr:col>2</xdr:col>
                    <xdr:colOff>152400</xdr:colOff>
                    <xdr:row>19</xdr:row>
                    <xdr:rowOff>28575</xdr:rowOff>
                  </from>
                  <to>
                    <xdr:col>3</xdr:col>
                    <xdr:colOff>142875</xdr:colOff>
                    <xdr:row>19</xdr:row>
                    <xdr:rowOff>257175</xdr:rowOff>
                  </to>
                </anchor>
              </controlPr>
            </control>
          </mc:Choice>
        </mc:AlternateContent>
        <mc:AlternateContent xmlns:mc="http://schemas.openxmlformats.org/markup-compatibility/2006">
          <mc:Choice Requires="x14">
            <control shapeId="1245" r:id="rId186" name="Check Box 221">
              <controlPr defaultSize="0" autoFill="0" autoLine="0" autoPict="0">
                <anchor moveWithCells="1">
                  <from>
                    <xdr:col>2</xdr:col>
                    <xdr:colOff>152400</xdr:colOff>
                    <xdr:row>20</xdr:row>
                    <xdr:rowOff>28575</xdr:rowOff>
                  </from>
                  <to>
                    <xdr:col>3</xdr:col>
                    <xdr:colOff>142875</xdr:colOff>
                    <xdr:row>20</xdr:row>
                    <xdr:rowOff>257175</xdr:rowOff>
                  </to>
                </anchor>
              </controlPr>
            </control>
          </mc:Choice>
        </mc:AlternateContent>
        <mc:AlternateContent xmlns:mc="http://schemas.openxmlformats.org/markup-compatibility/2006">
          <mc:Choice Requires="x14">
            <control shapeId="1246" r:id="rId187" name="Check Box 222">
              <controlPr defaultSize="0" autoFill="0" autoLine="0" autoPict="0">
                <anchor moveWithCells="1">
                  <from>
                    <xdr:col>2</xdr:col>
                    <xdr:colOff>152400</xdr:colOff>
                    <xdr:row>22</xdr:row>
                    <xdr:rowOff>28575</xdr:rowOff>
                  </from>
                  <to>
                    <xdr:col>3</xdr:col>
                    <xdr:colOff>142875</xdr:colOff>
                    <xdr:row>22</xdr:row>
                    <xdr:rowOff>257175</xdr:rowOff>
                  </to>
                </anchor>
              </controlPr>
            </control>
          </mc:Choice>
        </mc:AlternateContent>
        <mc:AlternateContent xmlns:mc="http://schemas.openxmlformats.org/markup-compatibility/2006">
          <mc:Choice Requires="x14">
            <control shapeId="1274" r:id="rId188" name="Check Box 250">
              <controlPr defaultSize="0" autoFill="0" autoLine="0" autoPict="0">
                <anchor moveWithCells="1">
                  <from>
                    <xdr:col>2</xdr:col>
                    <xdr:colOff>152400</xdr:colOff>
                    <xdr:row>32</xdr:row>
                    <xdr:rowOff>28575</xdr:rowOff>
                  </from>
                  <to>
                    <xdr:col>3</xdr:col>
                    <xdr:colOff>142875</xdr:colOff>
                    <xdr:row>32</xdr:row>
                    <xdr:rowOff>257175</xdr:rowOff>
                  </to>
                </anchor>
              </controlPr>
            </control>
          </mc:Choice>
        </mc:AlternateContent>
        <mc:AlternateContent xmlns:mc="http://schemas.openxmlformats.org/markup-compatibility/2006">
          <mc:Choice Requires="x14">
            <control shapeId="1275" r:id="rId189" name="Check Box 251">
              <controlPr defaultSize="0" autoFill="0" autoLine="0" autoPict="0">
                <anchor moveWithCells="1">
                  <from>
                    <xdr:col>2</xdr:col>
                    <xdr:colOff>152400</xdr:colOff>
                    <xdr:row>33</xdr:row>
                    <xdr:rowOff>28575</xdr:rowOff>
                  </from>
                  <to>
                    <xdr:col>3</xdr:col>
                    <xdr:colOff>142875</xdr:colOff>
                    <xdr:row>33</xdr:row>
                    <xdr:rowOff>257175</xdr:rowOff>
                  </to>
                </anchor>
              </controlPr>
            </control>
          </mc:Choice>
        </mc:AlternateContent>
        <mc:AlternateContent xmlns:mc="http://schemas.openxmlformats.org/markup-compatibility/2006">
          <mc:Choice Requires="x14">
            <control shapeId="1276" r:id="rId190" name="Check Box 252">
              <controlPr defaultSize="0" autoFill="0" autoLine="0" autoPict="0">
                <anchor moveWithCells="1">
                  <from>
                    <xdr:col>2</xdr:col>
                    <xdr:colOff>152400</xdr:colOff>
                    <xdr:row>34</xdr:row>
                    <xdr:rowOff>28575</xdr:rowOff>
                  </from>
                  <to>
                    <xdr:col>3</xdr:col>
                    <xdr:colOff>142875</xdr:colOff>
                    <xdr:row>34</xdr:row>
                    <xdr:rowOff>257175</xdr:rowOff>
                  </to>
                </anchor>
              </controlPr>
            </control>
          </mc:Choice>
        </mc:AlternateContent>
        <mc:AlternateContent xmlns:mc="http://schemas.openxmlformats.org/markup-compatibility/2006">
          <mc:Choice Requires="x14">
            <control shapeId="1277" r:id="rId191" name="Check Box 253">
              <controlPr defaultSize="0" autoFill="0" autoLine="0" autoPict="0">
                <anchor moveWithCells="1">
                  <from>
                    <xdr:col>2</xdr:col>
                    <xdr:colOff>152400</xdr:colOff>
                    <xdr:row>35</xdr:row>
                    <xdr:rowOff>28575</xdr:rowOff>
                  </from>
                  <to>
                    <xdr:col>3</xdr:col>
                    <xdr:colOff>142875</xdr:colOff>
                    <xdr:row>35</xdr:row>
                    <xdr:rowOff>257175</xdr:rowOff>
                  </to>
                </anchor>
              </controlPr>
            </control>
          </mc:Choice>
        </mc:AlternateContent>
        <mc:AlternateContent xmlns:mc="http://schemas.openxmlformats.org/markup-compatibility/2006">
          <mc:Choice Requires="x14">
            <control shapeId="1278" r:id="rId192" name="Check Box 254">
              <controlPr defaultSize="0" autoFill="0" autoLine="0" autoPict="0">
                <anchor moveWithCells="1">
                  <from>
                    <xdr:col>2</xdr:col>
                    <xdr:colOff>152400</xdr:colOff>
                    <xdr:row>43</xdr:row>
                    <xdr:rowOff>28575</xdr:rowOff>
                  </from>
                  <to>
                    <xdr:col>3</xdr:col>
                    <xdr:colOff>142875</xdr:colOff>
                    <xdr:row>43</xdr:row>
                    <xdr:rowOff>257175</xdr:rowOff>
                  </to>
                </anchor>
              </controlPr>
            </control>
          </mc:Choice>
        </mc:AlternateContent>
        <mc:AlternateContent xmlns:mc="http://schemas.openxmlformats.org/markup-compatibility/2006">
          <mc:Choice Requires="x14">
            <control shapeId="1279" r:id="rId193" name="Check Box 255">
              <controlPr defaultSize="0" autoFill="0" autoLine="0" autoPict="0">
                <anchor moveWithCells="1">
                  <from>
                    <xdr:col>2</xdr:col>
                    <xdr:colOff>152400</xdr:colOff>
                    <xdr:row>32</xdr:row>
                    <xdr:rowOff>28575</xdr:rowOff>
                  </from>
                  <to>
                    <xdr:col>3</xdr:col>
                    <xdr:colOff>142875</xdr:colOff>
                    <xdr:row>32</xdr:row>
                    <xdr:rowOff>257175</xdr:rowOff>
                  </to>
                </anchor>
              </controlPr>
            </control>
          </mc:Choice>
        </mc:AlternateContent>
        <mc:AlternateContent xmlns:mc="http://schemas.openxmlformats.org/markup-compatibility/2006">
          <mc:Choice Requires="x14">
            <control shapeId="1280" r:id="rId194" name="Check Box 256">
              <controlPr defaultSize="0" autoFill="0" autoLine="0" autoPict="0">
                <anchor moveWithCells="1">
                  <from>
                    <xdr:col>2</xdr:col>
                    <xdr:colOff>152400</xdr:colOff>
                    <xdr:row>33</xdr:row>
                    <xdr:rowOff>28575</xdr:rowOff>
                  </from>
                  <to>
                    <xdr:col>3</xdr:col>
                    <xdr:colOff>142875</xdr:colOff>
                    <xdr:row>33</xdr:row>
                    <xdr:rowOff>257175</xdr:rowOff>
                  </to>
                </anchor>
              </controlPr>
            </control>
          </mc:Choice>
        </mc:AlternateContent>
        <mc:AlternateContent xmlns:mc="http://schemas.openxmlformats.org/markup-compatibility/2006">
          <mc:Choice Requires="x14">
            <control shapeId="1281" r:id="rId195" name="Check Box 257">
              <controlPr defaultSize="0" autoFill="0" autoLine="0" autoPict="0">
                <anchor moveWithCells="1">
                  <from>
                    <xdr:col>2</xdr:col>
                    <xdr:colOff>152400</xdr:colOff>
                    <xdr:row>41</xdr:row>
                    <xdr:rowOff>28575</xdr:rowOff>
                  </from>
                  <to>
                    <xdr:col>3</xdr:col>
                    <xdr:colOff>142875</xdr:colOff>
                    <xdr:row>41</xdr:row>
                    <xdr:rowOff>257175</xdr:rowOff>
                  </to>
                </anchor>
              </controlPr>
            </control>
          </mc:Choice>
        </mc:AlternateContent>
        <mc:AlternateContent xmlns:mc="http://schemas.openxmlformats.org/markup-compatibility/2006">
          <mc:Choice Requires="x14">
            <control shapeId="1282" r:id="rId196" name="Check Box 258">
              <controlPr defaultSize="0" autoFill="0" autoLine="0" autoPict="0">
                <anchor moveWithCells="1">
                  <from>
                    <xdr:col>2</xdr:col>
                    <xdr:colOff>152400</xdr:colOff>
                    <xdr:row>36</xdr:row>
                    <xdr:rowOff>28575</xdr:rowOff>
                  </from>
                  <to>
                    <xdr:col>3</xdr:col>
                    <xdr:colOff>142875</xdr:colOff>
                    <xdr:row>36</xdr:row>
                    <xdr:rowOff>257175</xdr:rowOff>
                  </to>
                </anchor>
              </controlPr>
            </control>
          </mc:Choice>
        </mc:AlternateContent>
        <mc:AlternateContent xmlns:mc="http://schemas.openxmlformats.org/markup-compatibility/2006">
          <mc:Choice Requires="x14">
            <control shapeId="1283" r:id="rId197" name="Check Box 259">
              <controlPr defaultSize="0" autoFill="0" autoLine="0" autoPict="0">
                <anchor moveWithCells="1">
                  <from>
                    <xdr:col>2</xdr:col>
                    <xdr:colOff>152400</xdr:colOff>
                    <xdr:row>37</xdr:row>
                    <xdr:rowOff>28575</xdr:rowOff>
                  </from>
                  <to>
                    <xdr:col>3</xdr:col>
                    <xdr:colOff>142875</xdr:colOff>
                    <xdr:row>37</xdr:row>
                    <xdr:rowOff>257175</xdr:rowOff>
                  </to>
                </anchor>
              </controlPr>
            </control>
          </mc:Choice>
        </mc:AlternateContent>
        <mc:AlternateContent xmlns:mc="http://schemas.openxmlformats.org/markup-compatibility/2006">
          <mc:Choice Requires="x14">
            <control shapeId="1284" r:id="rId198" name="Check Box 260">
              <controlPr defaultSize="0" autoFill="0" autoLine="0" autoPict="0">
                <anchor moveWithCells="1">
                  <from>
                    <xdr:col>2</xdr:col>
                    <xdr:colOff>152400</xdr:colOff>
                    <xdr:row>38</xdr:row>
                    <xdr:rowOff>28575</xdr:rowOff>
                  </from>
                  <to>
                    <xdr:col>3</xdr:col>
                    <xdr:colOff>142875</xdr:colOff>
                    <xdr:row>38</xdr:row>
                    <xdr:rowOff>257175</xdr:rowOff>
                  </to>
                </anchor>
              </controlPr>
            </control>
          </mc:Choice>
        </mc:AlternateContent>
        <mc:AlternateContent xmlns:mc="http://schemas.openxmlformats.org/markup-compatibility/2006">
          <mc:Choice Requires="x14">
            <control shapeId="1285" r:id="rId199" name="Check Box 261">
              <controlPr defaultSize="0" autoFill="0" autoLine="0" autoPict="0">
                <anchor moveWithCells="1">
                  <from>
                    <xdr:col>2</xdr:col>
                    <xdr:colOff>152400</xdr:colOff>
                    <xdr:row>39</xdr:row>
                    <xdr:rowOff>28575</xdr:rowOff>
                  </from>
                  <to>
                    <xdr:col>3</xdr:col>
                    <xdr:colOff>142875</xdr:colOff>
                    <xdr:row>39</xdr:row>
                    <xdr:rowOff>257175</xdr:rowOff>
                  </to>
                </anchor>
              </controlPr>
            </control>
          </mc:Choice>
        </mc:AlternateContent>
        <mc:AlternateContent xmlns:mc="http://schemas.openxmlformats.org/markup-compatibility/2006">
          <mc:Choice Requires="x14">
            <control shapeId="1286" r:id="rId200" name="Check Box 262">
              <controlPr defaultSize="0" autoFill="0" autoLine="0" autoPict="0">
                <anchor moveWithCells="1">
                  <from>
                    <xdr:col>2</xdr:col>
                    <xdr:colOff>152400</xdr:colOff>
                    <xdr:row>40</xdr:row>
                    <xdr:rowOff>28575</xdr:rowOff>
                  </from>
                  <to>
                    <xdr:col>3</xdr:col>
                    <xdr:colOff>142875</xdr:colOff>
                    <xdr:row>40</xdr:row>
                    <xdr:rowOff>257175</xdr:rowOff>
                  </to>
                </anchor>
              </controlPr>
            </control>
          </mc:Choice>
        </mc:AlternateContent>
        <mc:AlternateContent xmlns:mc="http://schemas.openxmlformats.org/markup-compatibility/2006">
          <mc:Choice Requires="x14">
            <control shapeId="1287" r:id="rId201" name="Check Box 263">
              <controlPr defaultSize="0" autoFill="0" autoLine="0" autoPict="0">
                <anchor moveWithCells="1">
                  <from>
                    <xdr:col>2</xdr:col>
                    <xdr:colOff>152400</xdr:colOff>
                    <xdr:row>42</xdr:row>
                    <xdr:rowOff>28575</xdr:rowOff>
                  </from>
                  <to>
                    <xdr:col>3</xdr:col>
                    <xdr:colOff>142875</xdr:colOff>
                    <xdr:row>42</xdr:row>
                    <xdr:rowOff>257175</xdr:rowOff>
                  </to>
                </anchor>
              </controlPr>
            </control>
          </mc:Choice>
        </mc:AlternateContent>
        <mc:AlternateContent xmlns:mc="http://schemas.openxmlformats.org/markup-compatibility/2006">
          <mc:Choice Requires="x14">
            <control shapeId="1289" r:id="rId202" name="Check Box 265">
              <controlPr defaultSize="0" autoFill="0" autoLine="0" autoPict="0">
                <anchor moveWithCells="1">
                  <from>
                    <xdr:col>2</xdr:col>
                    <xdr:colOff>152400</xdr:colOff>
                    <xdr:row>31</xdr:row>
                    <xdr:rowOff>28575</xdr:rowOff>
                  </from>
                  <to>
                    <xdr:col>3</xdr:col>
                    <xdr:colOff>142875</xdr:colOff>
                    <xdr:row>31</xdr:row>
                    <xdr:rowOff>257175</xdr:rowOff>
                  </to>
                </anchor>
              </controlPr>
            </control>
          </mc:Choice>
        </mc:AlternateContent>
        <mc:AlternateContent xmlns:mc="http://schemas.openxmlformats.org/markup-compatibility/2006">
          <mc:Choice Requires="x14">
            <control shapeId="1290" r:id="rId203" name="Check Box 266">
              <controlPr defaultSize="0" autoFill="0" autoLine="0" autoPict="0">
                <anchor moveWithCells="1">
                  <from>
                    <xdr:col>2</xdr:col>
                    <xdr:colOff>152400</xdr:colOff>
                    <xdr:row>31</xdr:row>
                    <xdr:rowOff>28575</xdr:rowOff>
                  </from>
                  <to>
                    <xdr:col>3</xdr:col>
                    <xdr:colOff>142875</xdr:colOff>
                    <xdr:row>31</xdr:row>
                    <xdr:rowOff>257175</xdr:rowOff>
                  </to>
                </anchor>
              </controlPr>
            </control>
          </mc:Choice>
        </mc:AlternateContent>
        <mc:AlternateContent xmlns:mc="http://schemas.openxmlformats.org/markup-compatibility/2006">
          <mc:Choice Requires="x14">
            <control shapeId="1291" r:id="rId204" name="Check Box 267">
              <controlPr defaultSize="0" autoFill="0" autoLine="0" autoPict="0">
                <anchor moveWithCells="1">
                  <from>
                    <xdr:col>1</xdr:col>
                    <xdr:colOff>66675</xdr:colOff>
                    <xdr:row>104</xdr:row>
                    <xdr:rowOff>0</xdr:rowOff>
                  </from>
                  <to>
                    <xdr:col>1</xdr:col>
                    <xdr:colOff>904875</xdr:colOff>
                    <xdr:row>105</xdr:row>
                    <xdr:rowOff>0</xdr:rowOff>
                  </to>
                </anchor>
              </controlPr>
            </control>
          </mc:Choice>
        </mc:AlternateContent>
        <mc:AlternateContent xmlns:mc="http://schemas.openxmlformats.org/markup-compatibility/2006">
          <mc:Choice Requires="x14">
            <control shapeId="1292" r:id="rId205" name="Check Box 268">
              <controlPr defaultSize="0" autoFill="0" autoLine="0" autoPict="0">
                <anchor moveWithCells="1">
                  <from>
                    <xdr:col>1</xdr:col>
                    <xdr:colOff>66675</xdr:colOff>
                    <xdr:row>105</xdr:row>
                    <xdr:rowOff>0</xdr:rowOff>
                  </from>
                  <to>
                    <xdr:col>1</xdr:col>
                    <xdr:colOff>904875</xdr:colOff>
                    <xdr:row>106</xdr:row>
                    <xdr:rowOff>0</xdr:rowOff>
                  </to>
                </anchor>
              </controlPr>
            </control>
          </mc:Choice>
        </mc:AlternateContent>
        <mc:AlternateContent xmlns:mc="http://schemas.openxmlformats.org/markup-compatibility/2006">
          <mc:Choice Requires="x14">
            <control shapeId="1293" r:id="rId206" name="Check Box 269">
              <controlPr defaultSize="0" autoFill="0" autoLine="0" autoPict="0">
                <anchor moveWithCells="1">
                  <from>
                    <xdr:col>1</xdr:col>
                    <xdr:colOff>66675</xdr:colOff>
                    <xdr:row>108</xdr:row>
                    <xdr:rowOff>0</xdr:rowOff>
                  </from>
                  <to>
                    <xdr:col>1</xdr:col>
                    <xdr:colOff>904875</xdr:colOff>
                    <xdr:row>109</xdr:row>
                    <xdr:rowOff>0</xdr:rowOff>
                  </to>
                </anchor>
              </controlPr>
            </control>
          </mc:Choice>
        </mc:AlternateContent>
        <mc:AlternateContent xmlns:mc="http://schemas.openxmlformats.org/markup-compatibility/2006">
          <mc:Choice Requires="x14">
            <control shapeId="1294" r:id="rId207" name="Check Box 270">
              <controlPr defaultSize="0" autoFill="0" autoLine="0" autoPict="0">
                <anchor moveWithCells="1">
                  <from>
                    <xdr:col>1</xdr:col>
                    <xdr:colOff>66675</xdr:colOff>
                    <xdr:row>123</xdr:row>
                    <xdr:rowOff>0</xdr:rowOff>
                  </from>
                  <to>
                    <xdr:col>1</xdr:col>
                    <xdr:colOff>885825</xdr:colOff>
                    <xdr:row>124</xdr:row>
                    <xdr:rowOff>0</xdr:rowOff>
                  </to>
                </anchor>
              </controlPr>
            </control>
          </mc:Choice>
        </mc:AlternateContent>
        <mc:AlternateContent xmlns:mc="http://schemas.openxmlformats.org/markup-compatibility/2006">
          <mc:Choice Requires="x14">
            <control shapeId="1295" r:id="rId208" name="Check Box 271">
              <controlPr defaultSize="0" autoFill="0" autoLine="0" autoPict="0">
                <anchor moveWithCells="1">
                  <from>
                    <xdr:col>1</xdr:col>
                    <xdr:colOff>66675</xdr:colOff>
                    <xdr:row>283</xdr:row>
                    <xdr:rowOff>0</xdr:rowOff>
                  </from>
                  <to>
                    <xdr:col>1</xdr:col>
                    <xdr:colOff>866775</xdr:colOff>
                    <xdr:row>284</xdr:row>
                    <xdr:rowOff>0</xdr:rowOff>
                  </to>
                </anchor>
              </controlPr>
            </control>
          </mc:Choice>
        </mc:AlternateContent>
        <mc:AlternateContent xmlns:mc="http://schemas.openxmlformats.org/markup-compatibility/2006">
          <mc:Choice Requires="x14">
            <control shapeId="1296" r:id="rId209" name="Check Box 272">
              <controlPr defaultSize="0" autoFill="0" autoLine="0" autoPict="0">
                <anchor moveWithCells="1">
                  <from>
                    <xdr:col>1</xdr:col>
                    <xdr:colOff>66675</xdr:colOff>
                    <xdr:row>284</xdr:row>
                    <xdr:rowOff>0</xdr:rowOff>
                  </from>
                  <to>
                    <xdr:col>1</xdr:col>
                    <xdr:colOff>866775</xdr:colOff>
                    <xdr:row>285</xdr:row>
                    <xdr:rowOff>0</xdr:rowOff>
                  </to>
                </anchor>
              </controlPr>
            </control>
          </mc:Choice>
        </mc:AlternateContent>
        <mc:AlternateContent xmlns:mc="http://schemas.openxmlformats.org/markup-compatibility/2006">
          <mc:Choice Requires="x14">
            <control shapeId="1297" r:id="rId210" name="Check Box 273">
              <controlPr defaultSize="0" autoFill="0" autoLine="0" autoPict="0">
                <anchor moveWithCells="1">
                  <from>
                    <xdr:col>1</xdr:col>
                    <xdr:colOff>66675</xdr:colOff>
                    <xdr:row>285</xdr:row>
                    <xdr:rowOff>0</xdr:rowOff>
                  </from>
                  <to>
                    <xdr:col>1</xdr:col>
                    <xdr:colOff>866775</xdr:colOff>
                    <xdr:row>286</xdr:row>
                    <xdr:rowOff>0</xdr:rowOff>
                  </to>
                </anchor>
              </controlPr>
            </control>
          </mc:Choice>
        </mc:AlternateContent>
        <mc:AlternateContent xmlns:mc="http://schemas.openxmlformats.org/markup-compatibility/2006">
          <mc:Choice Requires="x14">
            <control shapeId="1298" r:id="rId211" name="Check Box 274">
              <controlPr defaultSize="0" autoFill="0" autoLine="0" autoPict="0">
                <anchor moveWithCells="1">
                  <from>
                    <xdr:col>1</xdr:col>
                    <xdr:colOff>66675</xdr:colOff>
                    <xdr:row>286</xdr:row>
                    <xdr:rowOff>0</xdr:rowOff>
                  </from>
                  <to>
                    <xdr:col>1</xdr:col>
                    <xdr:colOff>866775</xdr:colOff>
                    <xdr:row>287</xdr:row>
                    <xdr:rowOff>0</xdr:rowOff>
                  </to>
                </anchor>
              </controlPr>
            </control>
          </mc:Choice>
        </mc:AlternateContent>
        <mc:AlternateContent xmlns:mc="http://schemas.openxmlformats.org/markup-compatibility/2006">
          <mc:Choice Requires="x14">
            <control shapeId="1299" r:id="rId212" name="Check Box 275">
              <controlPr defaultSize="0" autoFill="0" autoLine="0" autoPict="0">
                <anchor moveWithCells="1">
                  <from>
                    <xdr:col>1</xdr:col>
                    <xdr:colOff>66675</xdr:colOff>
                    <xdr:row>287</xdr:row>
                    <xdr:rowOff>0</xdr:rowOff>
                  </from>
                  <to>
                    <xdr:col>1</xdr:col>
                    <xdr:colOff>866775</xdr:colOff>
                    <xdr:row>288</xdr:row>
                    <xdr:rowOff>0</xdr:rowOff>
                  </to>
                </anchor>
              </controlPr>
            </control>
          </mc:Choice>
        </mc:AlternateContent>
        <mc:AlternateContent xmlns:mc="http://schemas.openxmlformats.org/markup-compatibility/2006">
          <mc:Choice Requires="x14">
            <control shapeId="1300" r:id="rId213" name="Check Box 276">
              <controlPr defaultSize="0" autoFill="0" autoLine="0" autoPict="0">
                <anchor moveWithCells="1">
                  <from>
                    <xdr:col>1</xdr:col>
                    <xdr:colOff>66675</xdr:colOff>
                    <xdr:row>288</xdr:row>
                    <xdr:rowOff>0</xdr:rowOff>
                  </from>
                  <to>
                    <xdr:col>1</xdr:col>
                    <xdr:colOff>866775</xdr:colOff>
                    <xdr:row>289</xdr:row>
                    <xdr:rowOff>0</xdr:rowOff>
                  </to>
                </anchor>
              </controlPr>
            </control>
          </mc:Choice>
        </mc:AlternateContent>
        <mc:AlternateContent xmlns:mc="http://schemas.openxmlformats.org/markup-compatibility/2006">
          <mc:Choice Requires="x14">
            <control shapeId="1301" r:id="rId214" name="Check Box 277">
              <controlPr defaultSize="0" autoFill="0" autoLine="0" autoPict="0">
                <anchor moveWithCells="1">
                  <from>
                    <xdr:col>1</xdr:col>
                    <xdr:colOff>66675</xdr:colOff>
                    <xdr:row>289</xdr:row>
                    <xdr:rowOff>0</xdr:rowOff>
                  </from>
                  <to>
                    <xdr:col>1</xdr:col>
                    <xdr:colOff>866775</xdr:colOff>
                    <xdr:row>290</xdr:row>
                    <xdr:rowOff>0</xdr:rowOff>
                  </to>
                </anchor>
              </controlPr>
            </control>
          </mc:Choice>
        </mc:AlternateContent>
        <mc:AlternateContent xmlns:mc="http://schemas.openxmlformats.org/markup-compatibility/2006">
          <mc:Choice Requires="x14">
            <control shapeId="1302" r:id="rId215" name="Check Box 278">
              <controlPr defaultSize="0" autoFill="0" autoLine="0" autoPict="0">
                <anchor moveWithCells="1">
                  <from>
                    <xdr:col>1</xdr:col>
                    <xdr:colOff>66675</xdr:colOff>
                    <xdr:row>400</xdr:row>
                    <xdr:rowOff>28575</xdr:rowOff>
                  </from>
                  <to>
                    <xdr:col>1</xdr:col>
                    <xdr:colOff>657225</xdr:colOff>
                    <xdr:row>400</xdr:row>
                    <xdr:rowOff>304800</xdr:rowOff>
                  </to>
                </anchor>
              </controlPr>
            </control>
          </mc:Choice>
        </mc:AlternateContent>
        <mc:AlternateContent xmlns:mc="http://schemas.openxmlformats.org/markup-compatibility/2006">
          <mc:Choice Requires="x14">
            <control shapeId="1303" r:id="rId216" name="Check Box 279">
              <controlPr defaultSize="0" autoFill="0" autoLine="0" autoPict="0">
                <anchor moveWithCells="1">
                  <from>
                    <xdr:col>1</xdr:col>
                    <xdr:colOff>66675</xdr:colOff>
                    <xdr:row>408</xdr:row>
                    <xdr:rowOff>0</xdr:rowOff>
                  </from>
                  <to>
                    <xdr:col>1</xdr:col>
                    <xdr:colOff>685800</xdr:colOff>
                    <xdr:row>408</xdr:row>
                    <xdr:rowOff>295275</xdr:rowOff>
                  </to>
                </anchor>
              </controlPr>
            </control>
          </mc:Choice>
        </mc:AlternateContent>
        <mc:AlternateContent xmlns:mc="http://schemas.openxmlformats.org/markup-compatibility/2006">
          <mc:Choice Requires="x14">
            <control shapeId="1304" r:id="rId217" name="Check Box 280">
              <controlPr defaultSize="0" autoFill="0" autoLine="0" autoPict="0">
                <anchor moveWithCells="1">
                  <from>
                    <xdr:col>1</xdr:col>
                    <xdr:colOff>66675</xdr:colOff>
                    <xdr:row>416</xdr:row>
                    <xdr:rowOff>0</xdr:rowOff>
                  </from>
                  <to>
                    <xdr:col>1</xdr:col>
                    <xdr:colOff>600075</xdr:colOff>
                    <xdr:row>416</xdr:row>
                    <xdr:rowOff>295275</xdr:rowOff>
                  </to>
                </anchor>
              </controlPr>
            </control>
          </mc:Choice>
        </mc:AlternateContent>
        <mc:AlternateContent xmlns:mc="http://schemas.openxmlformats.org/markup-compatibility/2006">
          <mc:Choice Requires="x14">
            <control shapeId="1314" r:id="rId218" name="Check Box 290">
              <controlPr defaultSize="0" autoFill="0" autoLine="0" autoPict="0">
                <anchor moveWithCells="1">
                  <from>
                    <xdr:col>1</xdr:col>
                    <xdr:colOff>66675</xdr:colOff>
                    <xdr:row>422</xdr:row>
                    <xdr:rowOff>28575</xdr:rowOff>
                  </from>
                  <to>
                    <xdr:col>1</xdr:col>
                    <xdr:colOff>657225</xdr:colOff>
                    <xdr:row>422</xdr:row>
                    <xdr:rowOff>304800</xdr:rowOff>
                  </to>
                </anchor>
              </controlPr>
            </control>
          </mc:Choice>
        </mc:AlternateContent>
        <mc:AlternateContent xmlns:mc="http://schemas.openxmlformats.org/markup-compatibility/2006">
          <mc:Choice Requires="x14">
            <control shapeId="1315" r:id="rId219" name="Check Box 291">
              <controlPr defaultSize="0" autoFill="0" autoLine="0" autoPict="0">
                <anchor moveWithCells="1">
                  <from>
                    <xdr:col>1</xdr:col>
                    <xdr:colOff>66675</xdr:colOff>
                    <xdr:row>430</xdr:row>
                    <xdr:rowOff>0</xdr:rowOff>
                  </from>
                  <to>
                    <xdr:col>1</xdr:col>
                    <xdr:colOff>685800</xdr:colOff>
                    <xdr:row>430</xdr:row>
                    <xdr:rowOff>295275</xdr:rowOff>
                  </to>
                </anchor>
              </controlPr>
            </control>
          </mc:Choice>
        </mc:AlternateContent>
        <mc:AlternateContent xmlns:mc="http://schemas.openxmlformats.org/markup-compatibility/2006">
          <mc:Choice Requires="x14">
            <control shapeId="1316" r:id="rId220" name="Check Box 292">
              <controlPr defaultSize="0" autoFill="0" autoLine="0" autoPict="0">
                <anchor moveWithCells="1">
                  <from>
                    <xdr:col>1</xdr:col>
                    <xdr:colOff>66675</xdr:colOff>
                    <xdr:row>438</xdr:row>
                    <xdr:rowOff>0</xdr:rowOff>
                  </from>
                  <to>
                    <xdr:col>1</xdr:col>
                    <xdr:colOff>600075</xdr:colOff>
                    <xdr:row>438</xdr:row>
                    <xdr:rowOff>295275</xdr:rowOff>
                  </to>
                </anchor>
              </controlPr>
            </control>
          </mc:Choice>
        </mc:AlternateContent>
        <mc:AlternateContent xmlns:mc="http://schemas.openxmlformats.org/markup-compatibility/2006">
          <mc:Choice Requires="x14">
            <control shapeId="1317" r:id="rId221" name="Check Box 293">
              <controlPr defaultSize="0" autoFill="0" autoLine="0" autoPict="0">
                <anchor moveWithCells="1">
                  <from>
                    <xdr:col>1</xdr:col>
                    <xdr:colOff>66675</xdr:colOff>
                    <xdr:row>441</xdr:row>
                    <xdr:rowOff>0</xdr:rowOff>
                  </from>
                  <to>
                    <xdr:col>1</xdr:col>
                    <xdr:colOff>600075</xdr:colOff>
                    <xdr:row>441</xdr:row>
                    <xdr:rowOff>295275</xdr:rowOff>
                  </to>
                </anchor>
              </controlPr>
            </control>
          </mc:Choice>
        </mc:AlternateContent>
        <mc:AlternateContent xmlns:mc="http://schemas.openxmlformats.org/markup-compatibility/2006">
          <mc:Choice Requires="x14">
            <control shapeId="1318" r:id="rId222" name="Check Box 294">
              <controlPr defaultSize="0" autoFill="0" autoLine="0" autoPict="0">
                <anchor moveWithCells="1">
                  <from>
                    <xdr:col>1</xdr:col>
                    <xdr:colOff>66675</xdr:colOff>
                    <xdr:row>553</xdr:row>
                    <xdr:rowOff>0</xdr:rowOff>
                  </from>
                  <to>
                    <xdr:col>2</xdr:col>
                    <xdr:colOff>66675</xdr:colOff>
                    <xdr:row>554</xdr:row>
                    <xdr:rowOff>0</xdr:rowOff>
                  </to>
                </anchor>
              </controlPr>
            </control>
          </mc:Choice>
        </mc:AlternateContent>
        <mc:AlternateContent xmlns:mc="http://schemas.openxmlformats.org/markup-compatibility/2006">
          <mc:Choice Requires="x14">
            <control shapeId="1319" r:id="rId223" name="Check Box 295">
              <controlPr defaultSize="0" autoFill="0" autoLine="0" autoPict="0">
                <anchor moveWithCells="1">
                  <from>
                    <xdr:col>1</xdr:col>
                    <xdr:colOff>66675</xdr:colOff>
                    <xdr:row>554</xdr:row>
                    <xdr:rowOff>0</xdr:rowOff>
                  </from>
                  <to>
                    <xdr:col>2</xdr:col>
                    <xdr:colOff>66675</xdr:colOff>
                    <xdr:row>555</xdr:row>
                    <xdr:rowOff>0</xdr:rowOff>
                  </to>
                </anchor>
              </controlPr>
            </control>
          </mc:Choice>
        </mc:AlternateContent>
        <mc:AlternateContent xmlns:mc="http://schemas.openxmlformats.org/markup-compatibility/2006">
          <mc:Choice Requires="x14">
            <control shapeId="1320" r:id="rId224" name="Check Box 296">
              <controlPr defaultSize="0" autoFill="0" autoLine="0" autoPict="0">
                <anchor moveWithCells="1">
                  <from>
                    <xdr:col>1</xdr:col>
                    <xdr:colOff>66675</xdr:colOff>
                    <xdr:row>555</xdr:row>
                    <xdr:rowOff>0</xdr:rowOff>
                  </from>
                  <to>
                    <xdr:col>2</xdr:col>
                    <xdr:colOff>66675</xdr:colOff>
                    <xdr:row>556</xdr:row>
                    <xdr:rowOff>0</xdr:rowOff>
                  </to>
                </anchor>
              </controlPr>
            </control>
          </mc:Choice>
        </mc:AlternateContent>
        <mc:AlternateContent xmlns:mc="http://schemas.openxmlformats.org/markup-compatibility/2006">
          <mc:Choice Requires="x14">
            <control shapeId="1321" r:id="rId225" name="Check Box 297">
              <controlPr defaultSize="0" autoFill="0" autoLine="0" autoPict="0">
                <anchor moveWithCells="1">
                  <from>
                    <xdr:col>1</xdr:col>
                    <xdr:colOff>66675</xdr:colOff>
                    <xdr:row>556</xdr:row>
                    <xdr:rowOff>0</xdr:rowOff>
                  </from>
                  <to>
                    <xdr:col>2</xdr:col>
                    <xdr:colOff>66675</xdr:colOff>
                    <xdr:row>557</xdr:row>
                    <xdr:rowOff>0</xdr:rowOff>
                  </to>
                </anchor>
              </controlPr>
            </control>
          </mc:Choice>
        </mc:AlternateContent>
        <mc:AlternateContent xmlns:mc="http://schemas.openxmlformats.org/markup-compatibility/2006">
          <mc:Choice Requires="x14">
            <control shapeId="1322" r:id="rId226" name="Check Box 298">
              <controlPr defaultSize="0" autoFill="0" autoLine="0" autoPict="0">
                <anchor moveWithCells="1">
                  <from>
                    <xdr:col>1</xdr:col>
                    <xdr:colOff>66675</xdr:colOff>
                    <xdr:row>557</xdr:row>
                    <xdr:rowOff>0</xdr:rowOff>
                  </from>
                  <to>
                    <xdr:col>2</xdr:col>
                    <xdr:colOff>66675</xdr:colOff>
                    <xdr:row>558</xdr:row>
                    <xdr:rowOff>0</xdr:rowOff>
                  </to>
                </anchor>
              </controlPr>
            </control>
          </mc:Choice>
        </mc:AlternateContent>
        <mc:AlternateContent xmlns:mc="http://schemas.openxmlformats.org/markup-compatibility/2006">
          <mc:Choice Requires="x14">
            <control shapeId="1323" r:id="rId227" name="Check Box 299">
              <controlPr defaultSize="0" autoFill="0" autoLine="0" autoPict="0">
                <anchor moveWithCells="1">
                  <from>
                    <xdr:col>1</xdr:col>
                    <xdr:colOff>66675</xdr:colOff>
                    <xdr:row>558</xdr:row>
                    <xdr:rowOff>0</xdr:rowOff>
                  </from>
                  <to>
                    <xdr:col>2</xdr:col>
                    <xdr:colOff>66675</xdr:colOff>
                    <xdr:row>559</xdr:row>
                    <xdr:rowOff>0</xdr:rowOff>
                  </to>
                </anchor>
              </controlPr>
            </control>
          </mc:Choice>
        </mc:AlternateContent>
        <mc:AlternateContent xmlns:mc="http://schemas.openxmlformats.org/markup-compatibility/2006">
          <mc:Choice Requires="x14">
            <control shapeId="1324" r:id="rId228" name="Check Box 300">
              <controlPr defaultSize="0" autoFill="0" autoLine="0" autoPict="0">
                <anchor moveWithCells="1">
                  <from>
                    <xdr:col>1</xdr:col>
                    <xdr:colOff>66675</xdr:colOff>
                    <xdr:row>559</xdr:row>
                    <xdr:rowOff>0</xdr:rowOff>
                  </from>
                  <to>
                    <xdr:col>2</xdr:col>
                    <xdr:colOff>66675</xdr:colOff>
                    <xdr:row>560</xdr:row>
                    <xdr:rowOff>0</xdr:rowOff>
                  </to>
                </anchor>
              </controlPr>
            </control>
          </mc:Choice>
        </mc:AlternateContent>
        <mc:AlternateContent xmlns:mc="http://schemas.openxmlformats.org/markup-compatibility/2006">
          <mc:Choice Requires="x14">
            <control shapeId="1325" r:id="rId229" name="Check Box 301">
              <controlPr defaultSize="0" autoFill="0" autoLine="0" autoPict="0">
                <anchor moveWithCells="1">
                  <from>
                    <xdr:col>1</xdr:col>
                    <xdr:colOff>66675</xdr:colOff>
                    <xdr:row>560</xdr:row>
                    <xdr:rowOff>0</xdr:rowOff>
                  </from>
                  <to>
                    <xdr:col>2</xdr:col>
                    <xdr:colOff>66675</xdr:colOff>
                    <xdr:row>561</xdr:row>
                    <xdr:rowOff>0</xdr:rowOff>
                  </to>
                </anchor>
              </controlPr>
            </control>
          </mc:Choice>
        </mc:AlternateContent>
        <mc:AlternateContent xmlns:mc="http://schemas.openxmlformats.org/markup-compatibility/2006">
          <mc:Choice Requires="x14">
            <control shapeId="1326" r:id="rId230" name="Check Box 302">
              <controlPr defaultSize="0" autoFill="0" autoLine="0" autoPict="0">
                <anchor moveWithCells="1">
                  <from>
                    <xdr:col>1</xdr:col>
                    <xdr:colOff>66675</xdr:colOff>
                    <xdr:row>561</xdr:row>
                    <xdr:rowOff>0</xdr:rowOff>
                  </from>
                  <to>
                    <xdr:col>2</xdr:col>
                    <xdr:colOff>66675</xdr:colOff>
                    <xdr:row>562</xdr:row>
                    <xdr:rowOff>0</xdr:rowOff>
                  </to>
                </anchor>
              </controlPr>
            </control>
          </mc:Choice>
        </mc:AlternateContent>
        <mc:AlternateContent xmlns:mc="http://schemas.openxmlformats.org/markup-compatibility/2006">
          <mc:Choice Requires="x14">
            <control shapeId="1327" r:id="rId231" name="Check Box 303">
              <controlPr defaultSize="0" autoFill="0" autoLine="0" autoPict="0">
                <anchor moveWithCells="1">
                  <from>
                    <xdr:col>1</xdr:col>
                    <xdr:colOff>66675</xdr:colOff>
                    <xdr:row>562</xdr:row>
                    <xdr:rowOff>0</xdr:rowOff>
                  </from>
                  <to>
                    <xdr:col>2</xdr:col>
                    <xdr:colOff>66675</xdr:colOff>
                    <xdr:row>563</xdr:row>
                    <xdr:rowOff>0</xdr:rowOff>
                  </to>
                </anchor>
              </controlPr>
            </control>
          </mc:Choice>
        </mc:AlternateContent>
        <mc:AlternateContent xmlns:mc="http://schemas.openxmlformats.org/markup-compatibility/2006">
          <mc:Choice Requires="x14">
            <control shapeId="1328" r:id="rId232" name="Check Box 304">
              <controlPr defaultSize="0" autoFill="0" autoLine="0" autoPict="0">
                <anchor moveWithCells="1">
                  <from>
                    <xdr:col>1</xdr:col>
                    <xdr:colOff>66675</xdr:colOff>
                    <xdr:row>563</xdr:row>
                    <xdr:rowOff>0</xdr:rowOff>
                  </from>
                  <to>
                    <xdr:col>2</xdr:col>
                    <xdr:colOff>66675</xdr:colOff>
                    <xdr:row>564</xdr:row>
                    <xdr:rowOff>0</xdr:rowOff>
                  </to>
                </anchor>
              </controlPr>
            </control>
          </mc:Choice>
        </mc:AlternateContent>
        <mc:AlternateContent xmlns:mc="http://schemas.openxmlformats.org/markup-compatibility/2006">
          <mc:Choice Requires="x14">
            <control shapeId="1329" r:id="rId233" name="Check Box 305">
              <controlPr defaultSize="0" autoFill="0" autoLine="0" autoPict="0">
                <anchor moveWithCells="1">
                  <from>
                    <xdr:col>1</xdr:col>
                    <xdr:colOff>66675</xdr:colOff>
                    <xdr:row>564</xdr:row>
                    <xdr:rowOff>0</xdr:rowOff>
                  </from>
                  <to>
                    <xdr:col>2</xdr:col>
                    <xdr:colOff>66675</xdr:colOff>
                    <xdr:row>565</xdr:row>
                    <xdr:rowOff>0</xdr:rowOff>
                  </to>
                </anchor>
              </controlPr>
            </control>
          </mc:Choice>
        </mc:AlternateContent>
        <mc:AlternateContent xmlns:mc="http://schemas.openxmlformats.org/markup-compatibility/2006">
          <mc:Choice Requires="x14">
            <control shapeId="1330" r:id="rId234" name="Check Box 306">
              <controlPr defaultSize="0" autoFill="0" autoLine="0" autoPict="0">
                <anchor moveWithCells="1">
                  <from>
                    <xdr:col>1</xdr:col>
                    <xdr:colOff>66675</xdr:colOff>
                    <xdr:row>546</xdr:row>
                    <xdr:rowOff>0</xdr:rowOff>
                  </from>
                  <to>
                    <xdr:col>1</xdr:col>
                    <xdr:colOff>885825</xdr:colOff>
                    <xdr:row>547</xdr:row>
                    <xdr:rowOff>0</xdr:rowOff>
                  </to>
                </anchor>
              </controlPr>
            </control>
          </mc:Choice>
        </mc:AlternateContent>
        <mc:AlternateContent xmlns:mc="http://schemas.openxmlformats.org/markup-compatibility/2006">
          <mc:Choice Requires="x14">
            <control shapeId="1331" r:id="rId235" name="Check Box 307">
              <controlPr defaultSize="0" autoFill="0" autoLine="0" autoPict="0">
                <anchor moveWithCells="1">
                  <from>
                    <xdr:col>1</xdr:col>
                    <xdr:colOff>66675</xdr:colOff>
                    <xdr:row>549</xdr:row>
                    <xdr:rowOff>0</xdr:rowOff>
                  </from>
                  <to>
                    <xdr:col>1</xdr:col>
                    <xdr:colOff>885825</xdr:colOff>
                    <xdr:row>550</xdr:row>
                    <xdr:rowOff>0</xdr:rowOff>
                  </to>
                </anchor>
              </controlPr>
            </control>
          </mc:Choice>
        </mc:AlternateContent>
        <mc:AlternateContent xmlns:mc="http://schemas.openxmlformats.org/markup-compatibility/2006">
          <mc:Choice Requires="x14">
            <control shapeId="1332" r:id="rId236" name="Check Box 308">
              <controlPr defaultSize="0" autoFill="0" autoLine="0" autoPict="0">
                <anchor moveWithCells="1">
                  <from>
                    <xdr:col>1</xdr:col>
                    <xdr:colOff>66675</xdr:colOff>
                    <xdr:row>567</xdr:row>
                    <xdr:rowOff>0</xdr:rowOff>
                  </from>
                  <to>
                    <xdr:col>2</xdr:col>
                    <xdr:colOff>66675</xdr:colOff>
                    <xdr:row>568</xdr:row>
                    <xdr:rowOff>0</xdr:rowOff>
                  </to>
                </anchor>
              </controlPr>
            </control>
          </mc:Choice>
        </mc:AlternateContent>
        <mc:AlternateContent xmlns:mc="http://schemas.openxmlformats.org/markup-compatibility/2006">
          <mc:Choice Requires="x14">
            <control shapeId="1333" r:id="rId237" name="Check Box 309">
              <controlPr defaultSize="0" autoFill="0" autoLine="0" autoPict="0">
                <anchor moveWithCells="1">
                  <from>
                    <xdr:col>1</xdr:col>
                    <xdr:colOff>66675</xdr:colOff>
                    <xdr:row>570</xdr:row>
                    <xdr:rowOff>0</xdr:rowOff>
                  </from>
                  <to>
                    <xdr:col>2</xdr:col>
                    <xdr:colOff>47625</xdr:colOff>
                    <xdr:row>571</xdr:row>
                    <xdr:rowOff>0</xdr:rowOff>
                  </to>
                </anchor>
              </controlPr>
            </control>
          </mc:Choice>
        </mc:AlternateContent>
        <mc:AlternateContent xmlns:mc="http://schemas.openxmlformats.org/markup-compatibility/2006">
          <mc:Choice Requires="x14">
            <control shapeId="1334" r:id="rId238" name="Check Box 310">
              <controlPr defaultSize="0" autoFill="0" autoLine="0" autoPict="0">
                <anchor moveWithCells="1">
                  <from>
                    <xdr:col>1</xdr:col>
                    <xdr:colOff>66675</xdr:colOff>
                    <xdr:row>571</xdr:row>
                    <xdr:rowOff>0</xdr:rowOff>
                  </from>
                  <to>
                    <xdr:col>2</xdr:col>
                    <xdr:colOff>47625</xdr:colOff>
                    <xdr:row>572</xdr:row>
                    <xdr:rowOff>0</xdr:rowOff>
                  </to>
                </anchor>
              </controlPr>
            </control>
          </mc:Choice>
        </mc:AlternateContent>
        <mc:AlternateContent xmlns:mc="http://schemas.openxmlformats.org/markup-compatibility/2006">
          <mc:Choice Requires="x14">
            <control shapeId="1335" r:id="rId239" name="Check Box 311">
              <controlPr defaultSize="0" autoFill="0" autoLine="0" autoPict="0">
                <anchor moveWithCells="1">
                  <from>
                    <xdr:col>1</xdr:col>
                    <xdr:colOff>66675</xdr:colOff>
                    <xdr:row>572</xdr:row>
                    <xdr:rowOff>0</xdr:rowOff>
                  </from>
                  <to>
                    <xdr:col>2</xdr:col>
                    <xdr:colOff>47625</xdr:colOff>
                    <xdr:row>573</xdr:row>
                    <xdr:rowOff>0</xdr:rowOff>
                  </to>
                </anchor>
              </controlPr>
            </control>
          </mc:Choice>
        </mc:AlternateContent>
        <mc:AlternateContent xmlns:mc="http://schemas.openxmlformats.org/markup-compatibility/2006">
          <mc:Choice Requires="x14">
            <control shapeId="1336" r:id="rId240" name="Check Box 312">
              <controlPr defaultSize="0" autoFill="0" autoLine="0" autoPict="0">
                <anchor moveWithCells="1">
                  <from>
                    <xdr:col>1</xdr:col>
                    <xdr:colOff>66675</xdr:colOff>
                    <xdr:row>573</xdr:row>
                    <xdr:rowOff>0</xdr:rowOff>
                  </from>
                  <to>
                    <xdr:col>2</xdr:col>
                    <xdr:colOff>47625</xdr:colOff>
                    <xdr:row>574</xdr:row>
                    <xdr:rowOff>0</xdr:rowOff>
                  </to>
                </anchor>
              </controlPr>
            </control>
          </mc:Choice>
        </mc:AlternateContent>
        <mc:AlternateContent xmlns:mc="http://schemas.openxmlformats.org/markup-compatibility/2006">
          <mc:Choice Requires="x14">
            <control shapeId="1337" r:id="rId241" name="Check Box 313">
              <controlPr defaultSize="0" autoFill="0" autoLine="0" autoPict="0">
                <anchor moveWithCells="1">
                  <from>
                    <xdr:col>1</xdr:col>
                    <xdr:colOff>66675</xdr:colOff>
                    <xdr:row>574</xdr:row>
                    <xdr:rowOff>0</xdr:rowOff>
                  </from>
                  <to>
                    <xdr:col>2</xdr:col>
                    <xdr:colOff>47625</xdr:colOff>
                    <xdr:row>575</xdr:row>
                    <xdr:rowOff>0</xdr:rowOff>
                  </to>
                </anchor>
              </controlPr>
            </control>
          </mc:Choice>
        </mc:AlternateContent>
        <mc:AlternateContent xmlns:mc="http://schemas.openxmlformats.org/markup-compatibility/2006">
          <mc:Choice Requires="x14">
            <control shapeId="1338" r:id="rId242" name="Check Box 314">
              <controlPr defaultSize="0" autoFill="0" autoLine="0" autoPict="0">
                <anchor moveWithCells="1">
                  <from>
                    <xdr:col>1</xdr:col>
                    <xdr:colOff>66675</xdr:colOff>
                    <xdr:row>575</xdr:row>
                    <xdr:rowOff>0</xdr:rowOff>
                  </from>
                  <to>
                    <xdr:col>2</xdr:col>
                    <xdr:colOff>47625</xdr:colOff>
                    <xdr:row>576</xdr:row>
                    <xdr:rowOff>0</xdr:rowOff>
                  </to>
                </anchor>
              </controlPr>
            </control>
          </mc:Choice>
        </mc:AlternateContent>
        <mc:AlternateContent xmlns:mc="http://schemas.openxmlformats.org/markup-compatibility/2006">
          <mc:Choice Requires="x14">
            <control shapeId="1339" r:id="rId243" name="Check Box 315">
              <controlPr defaultSize="0" autoFill="0" autoLine="0" autoPict="0">
                <anchor moveWithCells="1">
                  <from>
                    <xdr:col>1</xdr:col>
                    <xdr:colOff>66675</xdr:colOff>
                    <xdr:row>576</xdr:row>
                    <xdr:rowOff>0</xdr:rowOff>
                  </from>
                  <to>
                    <xdr:col>2</xdr:col>
                    <xdr:colOff>47625</xdr:colOff>
                    <xdr:row>577</xdr:row>
                    <xdr:rowOff>0</xdr:rowOff>
                  </to>
                </anchor>
              </controlPr>
            </control>
          </mc:Choice>
        </mc:AlternateContent>
        <mc:AlternateContent xmlns:mc="http://schemas.openxmlformats.org/markup-compatibility/2006">
          <mc:Choice Requires="x14">
            <control shapeId="1340" r:id="rId244" name="Check Box 316">
              <controlPr defaultSize="0" autoFill="0" autoLine="0" autoPict="0">
                <anchor moveWithCells="1">
                  <from>
                    <xdr:col>1</xdr:col>
                    <xdr:colOff>66675</xdr:colOff>
                    <xdr:row>577</xdr:row>
                    <xdr:rowOff>0</xdr:rowOff>
                  </from>
                  <to>
                    <xdr:col>2</xdr:col>
                    <xdr:colOff>47625</xdr:colOff>
                    <xdr:row>578</xdr:row>
                    <xdr:rowOff>0</xdr:rowOff>
                  </to>
                </anchor>
              </controlPr>
            </control>
          </mc:Choice>
        </mc:AlternateContent>
        <mc:AlternateContent xmlns:mc="http://schemas.openxmlformats.org/markup-compatibility/2006">
          <mc:Choice Requires="x14">
            <control shapeId="1341" r:id="rId245" name="Check Box 317">
              <controlPr defaultSize="0" autoFill="0" autoLine="0" autoPict="0">
                <anchor moveWithCells="1">
                  <from>
                    <xdr:col>1</xdr:col>
                    <xdr:colOff>66675</xdr:colOff>
                    <xdr:row>578</xdr:row>
                    <xdr:rowOff>0</xdr:rowOff>
                  </from>
                  <to>
                    <xdr:col>2</xdr:col>
                    <xdr:colOff>47625</xdr:colOff>
                    <xdr:row>579</xdr:row>
                    <xdr:rowOff>0</xdr:rowOff>
                  </to>
                </anchor>
              </controlPr>
            </control>
          </mc:Choice>
        </mc:AlternateContent>
        <mc:AlternateContent xmlns:mc="http://schemas.openxmlformats.org/markup-compatibility/2006">
          <mc:Choice Requires="x14">
            <control shapeId="1342" r:id="rId246" name="Check Box 318">
              <controlPr defaultSize="0" autoFill="0" autoLine="0" autoPict="0">
                <anchor moveWithCells="1">
                  <from>
                    <xdr:col>1</xdr:col>
                    <xdr:colOff>66675</xdr:colOff>
                    <xdr:row>579</xdr:row>
                    <xdr:rowOff>0</xdr:rowOff>
                  </from>
                  <to>
                    <xdr:col>2</xdr:col>
                    <xdr:colOff>47625</xdr:colOff>
                    <xdr:row>580</xdr:row>
                    <xdr:rowOff>0</xdr:rowOff>
                  </to>
                </anchor>
              </controlPr>
            </control>
          </mc:Choice>
        </mc:AlternateContent>
        <mc:AlternateContent xmlns:mc="http://schemas.openxmlformats.org/markup-compatibility/2006">
          <mc:Choice Requires="x14">
            <control shapeId="1343" r:id="rId247" name="Check Box 319">
              <controlPr defaultSize="0" autoFill="0" autoLine="0" autoPict="0">
                <anchor moveWithCells="1">
                  <from>
                    <xdr:col>1</xdr:col>
                    <xdr:colOff>66675</xdr:colOff>
                    <xdr:row>582</xdr:row>
                    <xdr:rowOff>0</xdr:rowOff>
                  </from>
                  <to>
                    <xdr:col>2</xdr:col>
                    <xdr:colOff>47625</xdr:colOff>
                    <xdr:row>583</xdr:row>
                    <xdr:rowOff>0</xdr:rowOff>
                  </to>
                </anchor>
              </controlPr>
            </control>
          </mc:Choice>
        </mc:AlternateContent>
        <mc:AlternateContent xmlns:mc="http://schemas.openxmlformats.org/markup-compatibility/2006">
          <mc:Choice Requires="x14">
            <control shapeId="1344" r:id="rId248" name="Check Box 320">
              <controlPr defaultSize="0" autoFill="0" autoLine="0" autoPict="0">
                <anchor moveWithCells="1">
                  <from>
                    <xdr:col>1</xdr:col>
                    <xdr:colOff>66675</xdr:colOff>
                    <xdr:row>583</xdr:row>
                    <xdr:rowOff>0</xdr:rowOff>
                  </from>
                  <to>
                    <xdr:col>2</xdr:col>
                    <xdr:colOff>47625</xdr:colOff>
                    <xdr:row>584</xdr:row>
                    <xdr:rowOff>0</xdr:rowOff>
                  </to>
                </anchor>
              </controlPr>
            </control>
          </mc:Choice>
        </mc:AlternateContent>
        <mc:AlternateContent xmlns:mc="http://schemas.openxmlformats.org/markup-compatibility/2006">
          <mc:Choice Requires="x14">
            <control shapeId="1345" r:id="rId249" name="Check Box 321">
              <controlPr defaultSize="0" autoFill="0" autoLine="0" autoPict="0">
                <anchor moveWithCells="1">
                  <from>
                    <xdr:col>1</xdr:col>
                    <xdr:colOff>66675</xdr:colOff>
                    <xdr:row>584</xdr:row>
                    <xdr:rowOff>0</xdr:rowOff>
                  </from>
                  <to>
                    <xdr:col>2</xdr:col>
                    <xdr:colOff>47625</xdr:colOff>
                    <xdr:row>585</xdr:row>
                    <xdr:rowOff>0</xdr:rowOff>
                  </to>
                </anchor>
              </controlPr>
            </control>
          </mc:Choice>
        </mc:AlternateContent>
        <mc:AlternateContent xmlns:mc="http://schemas.openxmlformats.org/markup-compatibility/2006">
          <mc:Choice Requires="x14">
            <control shapeId="1346" r:id="rId250" name="Check Box 322">
              <controlPr defaultSize="0" autoFill="0" autoLine="0" autoPict="0">
                <anchor moveWithCells="1">
                  <from>
                    <xdr:col>1</xdr:col>
                    <xdr:colOff>66675</xdr:colOff>
                    <xdr:row>585</xdr:row>
                    <xdr:rowOff>0</xdr:rowOff>
                  </from>
                  <to>
                    <xdr:col>2</xdr:col>
                    <xdr:colOff>47625</xdr:colOff>
                    <xdr:row>586</xdr:row>
                    <xdr:rowOff>0</xdr:rowOff>
                  </to>
                </anchor>
              </controlPr>
            </control>
          </mc:Choice>
        </mc:AlternateContent>
        <mc:AlternateContent xmlns:mc="http://schemas.openxmlformats.org/markup-compatibility/2006">
          <mc:Choice Requires="x14">
            <control shapeId="1347" r:id="rId251" name="Check Box 323">
              <controlPr defaultSize="0" autoFill="0" autoLine="0" autoPict="0">
                <anchor moveWithCells="1">
                  <from>
                    <xdr:col>1</xdr:col>
                    <xdr:colOff>66675</xdr:colOff>
                    <xdr:row>586</xdr:row>
                    <xdr:rowOff>0</xdr:rowOff>
                  </from>
                  <to>
                    <xdr:col>2</xdr:col>
                    <xdr:colOff>47625</xdr:colOff>
                    <xdr:row>587</xdr:row>
                    <xdr:rowOff>0</xdr:rowOff>
                  </to>
                </anchor>
              </controlPr>
            </control>
          </mc:Choice>
        </mc:AlternateContent>
        <mc:AlternateContent xmlns:mc="http://schemas.openxmlformats.org/markup-compatibility/2006">
          <mc:Choice Requires="x14">
            <control shapeId="1348" r:id="rId252" name="Check Box 324">
              <controlPr defaultSize="0" autoFill="0" autoLine="0" autoPict="0">
                <anchor moveWithCells="1">
                  <from>
                    <xdr:col>1</xdr:col>
                    <xdr:colOff>66675</xdr:colOff>
                    <xdr:row>587</xdr:row>
                    <xdr:rowOff>0</xdr:rowOff>
                  </from>
                  <to>
                    <xdr:col>2</xdr:col>
                    <xdr:colOff>47625</xdr:colOff>
                    <xdr:row>588</xdr:row>
                    <xdr:rowOff>0</xdr:rowOff>
                  </to>
                </anchor>
              </controlPr>
            </control>
          </mc:Choice>
        </mc:AlternateContent>
        <mc:AlternateContent xmlns:mc="http://schemas.openxmlformats.org/markup-compatibility/2006">
          <mc:Choice Requires="x14">
            <control shapeId="1349" r:id="rId253" name="Check Box 325">
              <controlPr defaultSize="0" autoFill="0" autoLine="0" autoPict="0">
                <anchor moveWithCells="1">
                  <from>
                    <xdr:col>1</xdr:col>
                    <xdr:colOff>66675</xdr:colOff>
                    <xdr:row>588</xdr:row>
                    <xdr:rowOff>0</xdr:rowOff>
                  </from>
                  <to>
                    <xdr:col>2</xdr:col>
                    <xdr:colOff>47625</xdr:colOff>
                    <xdr:row>589</xdr:row>
                    <xdr:rowOff>0</xdr:rowOff>
                  </to>
                </anchor>
              </controlPr>
            </control>
          </mc:Choice>
        </mc:AlternateContent>
        <mc:AlternateContent xmlns:mc="http://schemas.openxmlformats.org/markup-compatibility/2006">
          <mc:Choice Requires="x14">
            <control shapeId="1350" r:id="rId254" name="Check Box 326">
              <controlPr defaultSize="0" autoFill="0" autoLine="0" autoPict="0">
                <anchor moveWithCells="1">
                  <from>
                    <xdr:col>1</xdr:col>
                    <xdr:colOff>66675</xdr:colOff>
                    <xdr:row>589</xdr:row>
                    <xdr:rowOff>0</xdr:rowOff>
                  </from>
                  <to>
                    <xdr:col>2</xdr:col>
                    <xdr:colOff>47625</xdr:colOff>
                    <xdr:row>590</xdr:row>
                    <xdr:rowOff>0</xdr:rowOff>
                  </to>
                </anchor>
              </controlPr>
            </control>
          </mc:Choice>
        </mc:AlternateContent>
        <mc:AlternateContent xmlns:mc="http://schemas.openxmlformats.org/markup-compatibility/2006">
          <mc:Choice Requires="x14">
            <control shapeId="1351" r:id="rId255" name="Check Box 327">
              <controlPr defaultSize="0" autoFill="0" autoLine="0" autoPict="0">
                <anchor moveWithCells="1">
                  <from>
                    <xdr:col>1</xdr:col>
                    <xdr:colOff>66675</xdr:colOff>
                    <xdr:row>590</xdr:row>
                    <xdr:rowOff>0</xdr:rowOff>
                  </from>
                  <to>
                    <xdr:col>2</xdr:col>
                    <xdr:colOff>47625</xdr:colOff>
                    <xdr:row>591</xdr:row>
                    <xdr:rowOff>0</xdr:rowOff>
                  </to>
                </anchor>
              </controlPr>
            </control>
          </mc:Choice>
        </mc:AlternateContent>
        <mc:AlternateContent xmlns:mc="http://schemas.openxmlformats.org/markup-compatibility/2006">
          <mc:Choice Requires="x14">
            <control shapeId="1352" r:id="rId256" name="Check Box 328">
              <controlPr defaultSize="0" autoFill="0" autoLine="0" autoPict="0">
                <anchor moveWithCells="1">
                  <from>
                    <xdr:col>1</xdr:col>
                    <xdr:colOff>66675</xdr:colOff>
                    <xdr:row>591</xdr:row>
                    <xdr:rowOff>0</xdr:rowOff>
                  </from>
                  <to>
                    <xdr:col>2</xdr:col>
                    <xdr:colOff>47625</xdr:colOff>
                    <xdr:row>592</xdr:row>
                    <xdr:rowOff>0</xdr:rowOff>
                  </to>
                </anchor>
              </controlPr>
            </control>
          </mc:Choice>
        </mc:AlternateContent>
        <mc:AlternateContent xmlns:mc="http://schemas.openxmlformats.org/markup-compatibility/2006">
          <mc:Choice Requires="x14">
            <control shapeId="1353" r:id="rId257" name="Check Box 329">
              <controlPr defaultSize="0" autoFill="0" autoLine="0" autoPict="0">
                <anchor moveWithCells="1">
                  <from>
                    <xdr:col>1</xdr:col>
                    <xdr:colOff>66675</xdr:colOff>
                    <xdr:row>592</xdr:row>
                    <xdr:rowOff>0</xdr:rowOff>
                  </from>
                  <to>
                    <xdr:col>2</xdr:col>
                    <xdr:colOff>47625</xdr:colOff>
                    <xdr:row>593</xdr:row>
                    <xdr:rowOff>0</xdr:rowOff>
                  </to>
                </anchor>
              </controlPr>
            </control>
          </mc:Choice>
        </mc:AlternateContent>
        <mc:AlternateContent xmlns:mc="http://schemas.openxmlformats.org/markup-compatibility/2006">
          <mc:Choice Requires="x14">
            <control shapeId="1354" r:id="rId258" name="Check Box 330">
              <controlPr defaultSize="0" autoFill="0" autoLine="0" autoPict="0">
                <anchor moveWithCells="1">
                  <from>
                    <xdr:col>1</xdr:col>
                    <xdr:colOff>66675</xdr:colOff>
                    <xdr:row>593</xdr:row>
                    <xdr:rowOff>0</xdr:rowOff>
                  </from>
                  <to>
                    <xdr:col>2</xdr:col>
                    <xdr:colOff>47625</xdr:colOff>
                    <xdr:row>594</xdr:row>
                    <xdr:rowOff>0</xdr:rowOff>
                  </to>
                </anchor>
              </controlPr>
            </control>
          </mc:Choice>
        </mc:AlternateContent>
        <mc:AlternateContent xmlns:mc="http://schemas.openxmlformats.org/markup-compatibility/2006">
          <mc:Choice Requires="x14">
            <control shapeId="1355" r:id="rId259" name="Check Box 331">
              <controlPr defaultSize="0" autoFill="0" autoLine="0" autoPict="0">
                <anchor moveWithCells="1">
                  <from>
                    <xdr:col>1</xdr:col>
                    <xdr:colOff>66675</xdr:colOff>
                    <xdr:row>594</xdr:row>
                    <xdr:rowOff>0</xdr:rowOff>
                  </from>
                  <to>
                    <xdr:col>2</xdr:col>
                    <xdr:colOff>47625</xdr:colOff>
                    <xdr:row>595</xdr:row>
                    <xdr:rowOff>0</xdr:rowOff>
                  </to>
                </anchor>
              </controlPr>
            </control>
          </mc:Choice>
        </mc:AlternateContent>
        <mc:AlternateContent xmlns:mc="http://schemas.openxmlformats.org/markup-compatibility/2006">
          <mc:Choice Requires="x14">
            <control shapeId="1356" r:id="rId260" name="Check Box 332">
              <controlPr defaultSize="0" autoFill="0" autoLine="0" autoPict="0">
                <anchor moveWithCells="1">
                  <from>
                    <xdr:col>1</xdr:col>
                    <xdr:colOff>66675</xdr:colOff>
                    <xdr:row>595</xdr:row>
                    <xdr:rowOff>0</xdr:rowOff>
                  </from>
                  <to>
                    <xdr:col>2</xdr:col>
                    <xdr:colOff>47625</xdr:colOff>
                    <xdr:row>596</xdr:row>
                    <xdr:rowOff>0</xdr:rowOff>
                  </to>
                </anchor>
              </controlPr>
            </control>
          </mc:Choice>
        </mc:AlternateContent>
        <mc:AlternateContent xmlns:mc="http://schemas.openxmlformats.org/markup-compatibility/2006">
          <mc:Choice Requires="x14">
            <control shapeId="1357" r:id="rId261" name="Check Box 333">
              <controlPr defaultSize="0" autoFill="0" autoLine="0" autoPict="0">
                <anchor moveWithCells="1">
                  <from>
                    <xdr:col>1</xdr:col>
                    <xdr:colOff>66675</xdr:colOff>
                    <xdr:row>596</xdr:row>
                    <xdr:rowOff>0</xdr:rowOff>
                  </from>
                  <to>
                    <xdr:col>2</xdr:col>
                    <xdr:colOff>47625</xdr:colOff>
                    <xdr:row>597</xdr:row>
                    <xdr:rowOff>0</xdr:rowOff>
                  </to>
                </anchor>
              </controlPr>
            </control>
          </mc:Choice>
        </mc:AlternateContent>
        <mc:AlternateContent xmlns:mc="http://schemas.openxmlformats.org/markup-compatibility/2006">
          <mc:Choice Requires="x14">
            <control shapeId="1358" r:id="rId262" name="Check Box 334">
              <controlPr defaultSize="0" autoFill="0" autoLine="0" autoPict="0">
                <anchor moveWithCells="1">
                  <from>
                    <xdr:col>1</xdr:col>
                    <xdr:colOff>66675</xdr:colOff>
                    <xdr:row>600</xdr:row>
                    <xdr:rowOff>0</xdr:rowOff>
                  </from>
                  <to>
                    <xdr:col>2</xdr:col>
                    <xdr:colOff>47625</xdr:colOff>
                    <xdr:row>601</xdr:row>
                    <xdr:rowOff>0</xdr:rowOff>
                  </to>
                </anchor>
              </controlPr>
            </control>
          </mc:Choice>
        </mc:AlternateContent>
        <mc:AlternateContent xmlns:mc="http://schemas.openxmlformats.org/markup-compatibility/2006">
          <mc:Choice Requires="x14">
            <control shapeId="1359" r:id="rId263" name="Check Box 335">
              <controlPr defaultSize="0" autoFill="0" autoLine="0" autoPict="0">
                <anchor moveWithCells="1">
                  <from>
                    <xdr:col>1</xdr:col>
                    <xdr:colOff>66675</xdr:colOff>
                    <xdr:row>601</xdr:row>
                    <xdr:rowOff>0</xdr:rowOff>
                  </from>
                  <to>
                    <xdr:col>2</xdr:col>
                    <xdr:colOff>47625</xdr:colOff>
                    <xdr:row>602</xdr:row>
                    <xdr:rowOff>0</xdr:rowOff>
                  </to>
                </anchor>
              </controlPr>
            </control>
          </mc:Choice>
        </mc:AlternateContent>
        <mc:AlternateContent xmlns:mc="http://schemas.openxmlformats.org/markup-compatibility/2006">
          <mc:Choice Requires="x14">
            <control shapeId="1360" r:id="rId264" name="Check Box 336">
              <controlPr defaultSize="0" autoFill="0" autoLine="0" autoPict="0">
                <anchor moveWithCells="1">
                  <from>
                    <xdr:col>1</xdr:col>
                    <xdr:colOff>66675</xdr:colOff>
                    <xdr:row>604</xdr:row>
                    <xdr:rowOff>0</xdr:rowOff>
                  </from>
                  <to>
                    <xdr:col>1</xdr:col>
                    <xdr:colOff>885825</xdr:colOff>
                    <xdr:row>605</xdr:row>
                    <xdr:rowOff>0</xdr:rowOff>
                  </to>
                </anchor>
              </controlPr>
            </control>
          </mc:Choice>
        </mc:AlternateContent>
        <mc:AlternateContent xmlns:mc="http://schemas.openxmlformats.org/markup-compatibility/2006">
          <mc:Choice Requires="x14">
            <control shapeId="1361" r:id="rId265" name="Check Box 337">
              <controlPr defaultSize="0" autoFill="0" autoLine="0" autoPict="0">
                <anchor moveWithCells="1">
                  <from>
                    <xdr:col>1</xdr:col>
                    <xdr:colOff>66675</xdr:colOff>
                    <xdr:row>607</xdr:row>
                    <xdr:rowOff>0</xdr:rowOff>
                  </from>
                  <to>
                    <xdr:col>1</xdr:col>
                    <xdr:colOff>885825</xdr:colOff>
                    <xdr:row>608</xdr:row>
                    <xdr:rowOff>0</xdr:rowOff>
                  </to>
                </anchor>
              </controlPr>
            </control>
          </mc:Choice>
        </mc:AlternateContent>
        <mc:AlternateContent xmlns:mc="http://schemas.openxmlformats.org/markup-compatibility/2006">
          <mc:Choice Requires="x14">
            <control shapeId="1362" r:id="rId266" name="Check Box 338">
              <controlPr defaultSize="0" autoFill="0" autoLine="0" autoPict="0">
                <anchor moveWithCells="1">
                  <from>
                    <xdr:col>1</xdr:col>
                    <xdr:colOff>66675</xdr:colOff>
                    <xdr:row>607</xdr:row>
                    <xdr:rowOff>0</xdr:rowOff>
                  </from>
                  <to>
                    <xdr:col>1</xdr:col>
                    <xdr:colOff>885825</xdr:colOff>
                    <xdr:row>608</xdr:row>
                    <xdr:rowOff>0</xdr:rowOff>
                  </to>
                </anchor>
              </controlPr>
            </control>
          </mc:Choice>
        </mc:AlternateContent>
        <mc:AlternateContent xmlns:mc="http://schemas.openxmlformats.org/markup-compatibility/2006">
          <mc:Choice Requires="x14">
            <control shapeId="1363" r:id="rId267" name="Check Box 339">
              <controlPr defaultSize="0" autoFill="0" autoLine="0" autoPict="0">
                <anchor moveWithCells="1">
                  <from>
                    <xdr:col>1</xdr:col>
                    <xdr:colOff>66675</xdr:colOff>
                    <xdr:row>610</xdr:row>
                    <xdr:rowOff>0</xdr:rowOff>
                  </from>
                  <to>
                    <xdr:col>1</xdr:col>
                    <xdr:colOff>885825</xdr:colOff>
                    <xdr:row>611</xdr:row>
                    <xdr:rowOff>0</xdr:rowOff>
                  </to>
                </anchor>
              </controlPr>
            </control>
          </mc:Choice>
        </mc:AlternateContent>
        <mc:AlternateContent xmlns:mc="http://schemas.openxmlformats.org/markup-compatibility/2006">
          <mc:Choice Requires="x14">
            <control shapeId="1364" r:id="rId268" name="Check Box 340">
              <controlPr defaultSize="0" autoFill="0" autoLine="0" autoPict="0">
                <anchor moveWithCells="1">
                  <from>
                    <xdr:col>1</xdr:col>
                    <xdr:colOff>66675</xdr:colOff>
                    <xdr:row>610</xdr:row>
                    <xdr:rowOff>0</xdr:rowOff>
                  </from>
                  <to>
                    <xdr:col>1</xdr:col>
                    <xdr:colOff>885825</xdr:colOff>
                    <xdr:row>611</xdr:row>
                    <xdr:rowOff>0</xdr:rowOff>
                  </to>
                </anchor>
              </controlPr>
            </control>
          </mc:Choice>
        </mc:AlternateContent>
        <mc:AlternateContent xmlns:mc="http://schemas.openxmlformats.org/markup-compatibility/2006">
          <mc:Choice Requires="x14">
            <control shapeId="1365" r:id="rId269" name="Check Box 341">
              <controlPr defaultSize="0" autoFill="0" autoLine="0" autoPict="0">
                <anchor moveWithCells="1">
                  <from>
                    <xdr:col>1</xdr:col>
                    <xdr:colOff>66675</xdr:colOff>
                    <xdr:row>613</xdr:row>
                    <xdr:rowOff>0</xdr:rowOff>
                  </from>
                  <to>
                    <xdr:col>1</xdr:col>
                    <xdr:colOff>885825</xdr:colOff>
                    <xdr:row>614</xdr:row>
                    <xdr:rowOff>0</xdr:rowOff>
                  </to>
                </anchor>
              </controlPr>
            </control>
          </mc:Choice>
        </mc:AlternateContent>
        <mc:AlternateContent xmlns:mc="http://schemas.openxmlformats.org/markup-compatibility/2006">
          <mc:Choice Requires="x14">
            <control shapeId="1366" r:id="rId270" name="Check Box 342">
              <controlPr defaultSize="0" autoFill="0" autoLine="0" autoPict="0">
                <anchor moveWithCells="1">
                  <from>
                    <xdr:col>1</xdr:col>
                    <xdr:colOff>66675</xdr:colOff>
                    <xdr:row>613</xdr:row>
                    <xdr:rowOff>0</xdr:rowOff>
                  </from>
                  <to>
                    <xdr:col>1</xdr:col>
                    <xdr:colOff>885825</xdr:colOff>
                    <xdr:row>614</xdr:row>
                    <xdr:rowOff>0</xdr:rowOff>
                  </to>
                </anchor>
              </controlPr>
            </control>
          </mc:Choice>
        </mc:AlternateContent>
        <mc:AlternateContent xmlns:mc="http://schemas.openxmlformats.org/markup-compatibility/2006">
          <mc:Choice Requires="x14">
            <control shapeId="1367" r:id="rId271" name="Check Box 343">
              <controlPr defaultSize="0" autoFill="0" autoLine="0" autoPict="0">
                <anchor moveWithCells="1">
                  <from>
                    <xdr:col>1</xdr:col>
                    <xdr:colOff>66675</xdr:colOff>
                    <xdr:row>616</xdr:row>
                    <xdr:rowOff>0</xdr:rowOff>
                  </from>
                  <to>
                    <xdr:col>1</xdr:col>
                    <xdr:colOff>885825</xdr:colOff>
                    <xdr:row>617</xdr:row>
                    <xdr:rowOff>0</xdr:rowOff>
                  </to>
                </anchor>
              </controlPr>
            </control>
          </mc:Choice>
        </mc:AlternateContent>
        <mc:AlternateContent xmlns:mc="http://schemas.openxmlformats.org/markup-compatibility/2006">
          <mc:Choice Requires="x14">
            <control shapeId="1368" r:id="rId272" name="Check Box 344">
              <controlPr defaultSize="0" autoFill="0" autoLine="0" autoPict="0">
                <anchor moveWithCells="1">
                  <from>
                    <xdr:col>1</xdr:col>
                    <xdr:colOff>66675</xdr:colOff>
                    <xdr:row>616</xdr:row>
                    <xdr:rowOff>0</xdr:rowOff>
                  </from>
                  <to>
                    <xdr:col>1</xdr:col>
                    <xdr:colOff>885825</xdr:colOff>
                    <xdr:row>617</xdr:row>
                    <xdr:rowOff>0</xdr:rowOff>
                  </to>
                </anchor>
              </controlPr>
            </control>
          </mc:Choice>
        </mc:AlternateContent>
        <mc:AlternateContent xmlns:mc="http://schemas.openxmlformats.org/markup-compatibility/2006">
          <mc:Choice Requires="x14">
            <control shapeId="1369" r:id="rId273" name="Check Box 345">
              <controlPr defaultSize="0" autoFill="0" autoLine="0" autoPict="0">
                <anchor moveWithCells="1">
                  <from>
                    <xdr:col>1</xdr:col>
                    <xdr:colOff>66675</xdr:colOff>
                    <xdr:row>619</xdr:row>
                    <xdr:rowOff>0</xdr:rowOff>
                  </from>
                  <to>
                    <xdr:col>1</xdr:col>
                    <xdr:colOff>885825</xdr:colOff>
                    <xdr:row>620</xdr:row>
                    <xdr:rowOff>0</xdr:rowOff>
                  </to>
                </anchor>
              </controlPr>
            </control>
          </mc:Choice>
        </mc:AlternateContent>
        <mc:AlternateContent xmlns:mc="http://schemas.openxmlformats.org/markup-compatibility/2006">
          <mc:Choice Requires="x14">
            <control shapeId="1370" r:id="rId274" name="Check Box 346">
              <controlPr defaultSize="0" autoFill="0" autoLine="0" autoPict="0">
                <anchor moveWithCells="1">
                  <from>
                    <xdr:col>1</xdr:col>
                    <xdr:colOff>66675</xdr:colOff>
                    <xdr:row>622</xdr:row>
                    <xdr:rowOff>0</xdr:rowOff>
                  </from>
                  <to>
                    <xdr:col>1</xdr:col>
                    <xdr:colOff>885825</xdr:colOff>
                    <xdr:row>623</xdr:row>
                    <xdr:rowOff>0</xdr:rowOff>
                  </to>
                </anchor>
              </controlPr>
            </control>
          </mc:Choice>
        </mc:AlternateContent>
        <mc:AlternateContent xmlns:mc="http://schemas.openxmlformats.org/markup-compatibility/2006">
          <mc:Choice Requires="x14">
            <control shapeId="1371" r:id="rId275" name="Check Box 347">
              <controlPr defaultSize="0" autoFill="0" autoLine="0" autoPict="0">
                <anchor moveWithCells="1">
                  <from>
                    <xdr:col>1</xdr:col>
                    <xdr:colOff>66675</xdr:colOff>
                    <xdr:row>622</xdr:row>
                    <xdr:rowOff>0</xdr:rowOff>
                  </from>
                  <to>
                    <xdr:col>1</xdr:col>
                    <xdr:colOff>885825</xdr:colOff>
                    <xdr:row>623</xdr:row>
                    <xdr:rowOff>0</xdr:rowOff>
                  </to>
                </anchor>
              </controlPr>
            </control>
          </mc:Choice>
        </mc:AlternateContent>
        <mc:AlternateContent xmlns:mc="http://schemas.openxmlformats.org/markup-compatibility/2006">
          <mc:Choice Requires="x14">
            <control shapeId="1372" r:id="rId276" name="Check Box 348">
              <controlPr defaultSize="0" autoFill="0" autoLine="0" autoPict="0">
                <anchor moveWithCells="1">
                  <from>
                    <xdr:col>1</xdr:col>
                    <xdr:colOff>66675</xdr:colOff>
                    <xdr:row>625</xdr:row>
                    <xdr:rowOff>0</xdr:rowOff>
                  </from>
                  <to>
                    <xdr:col>1</xdr:col>
                    <xdr:colOff>885825</xdr:colOff>
                    <xdr:row>626</xdr:row>
                    <xdr:rowOff>0</xdr:rowOff>
                  </to>
                </anchor>
              </controlPr>
            </control>
          </mc:Choice>
        </mc:AlternateContent>
        <mc:AlternateContent xmlns:mc="http://schemas.openxmlformats.org/markup-compatibility/2006">
          <mc:Choice Requires="x14">
            <control shapeId="1373" r:id="rId277" name="Check Box 349">
              <controlPr defaultSize="0" autoFill="0" autoLine="0" autoPict="0">
                <anchor moveWithCells="1">
                  <from>
                    <xdr:col>1</xdr:col>
                    <xdr:colOff>66675</xdr:colOff>
                    <xdr:row>625</xdr:row>
                    <xdr:rowOff>0</xdr:rowOff>
                  </from>
                  <to>
                    <xdr:col>1</xdr:col>
                    <xdr:colOff>885825</xdr:colOff>
                    <xdr:row>626</xdr:row>
                    <xdr:rowOff>0</xdr:rowOff>
                  </to>
                </anchor>
              </controlPr>
            </control>
          </mc:Choice>
        </mc:AlternateContent>
        <mc:AlternateContent xmlns:mc="http://schemas.openxmlformats.org/markup-compatibility/2006">
          <mc:Choice Requires="x14">
            <control shapeId="1374" r:id="rId278" name="Check Box 350">
              <controlPr defaultSize="0" autoFill="0" autoLine="0" autoPict="0">
                <anchor moveWithCells="1">
                  <from>
                    <xdr:col>1</xdr:col>
                    <xdr:colOff>66675</xdr:colOff>
                    <xdr:row>628</xdr:row>
                    <xdr:rowOff>0</xdr:rowOff>
                  </from>
                  <to>
                    <xdr:col>1</xdr:col>
                    <xdr:colOff>885825</xdr:colOff>
                    <xdr:row>629</xdr:row>
                    <xdr:rowOff>0</xdr:rowOff>
                  </to>
                </anchor>
              </controlPr>
            </control>
          </mc:Choice>
        </mc:AlternateContent>
        <mc:AlternateContent xmlns:mc="http://schemas.openxmlformats.org/markup-compatibility/2006">
          <mc:Choice Requires="x14">
            <control shapeId="1375" r:id="rId279" name="Check Box 351">
              <controlPr defaultSize="0" autoFill="0" autoLine="0" autoPict="0">
                <anchor moveWithCells="1">
                  <from>
                    <xdr:col>1</xdr:col>
                    <xdr:colOff>66675</xdr:colOff>
                    <xdr:row>628</xdr:row>
                    <xdr:rowOff>0</xdr:rowOff>
                  </from>
                  <to>
                    <xdr:col>1</xdr:col>
                    <xdr:colOff>885825</xdr:colOff>
                    <xdr:row>629</xdr:row>
                    <xdr:rowOff>0</xdr:rowOff>
                  </to>
                </anchor>
              </controlPr>
            </control>
          </mc:Choice>
        </mc:AlternateContent>
        <mc:AlternateContent xmlns:mc="http://schemas.openxmlformats.org/markup-compatibility/2006">
          <mc:Choice Requires="x14">
            <control shapeId="1376" r:id="rId280" name="Check Box 352">
              <controlPr defaultSize="0" autoFill="0" autoLine="0" autoPict="0">
                <anchor moveWithCells="1">
                  <from>
                    <xdr:col>1</xdr:col>
                    <xdr:colOff>66675</xdr:colOff>
                    <xdr:row>631</xdr:row>
                    <xdr:rowOff>0</xdr:rowOff>
                  </from>
                  <to>
                    <xdr:col>1</xdr:col>
                    <xdr:colOff>904875</xdr:colOff>
                    <xdr:row>632</xdr:row>
                    <xdr:rowOff>0</xdr:rowOff>
                  </to>
                </anchor>
              </controlPr>
            </control>
          </mc:Choice>
        </mc:AlternateContent>
        <mc:AlternateContent xmlns:mc="http://schemas.openxmlformats.org/markup-compatibility/2006">
          <mc:Choice Requires="x14">
            <control shapeId="1377" r:id="rId281" name="Check Box 353">
              <controlPr defaultSize="0" autoFill="0" autoLine="0" autoPict="0">
                <anchor moveWithCells="1">
                  <from>
                    <xdr:col>1</xdr:col>
                    <xdr:colOff>66675</xdr:colOff>
                    <xdr:row>632</xdr:row>
                    <xdr:rowOff>0</xdr:rowOff>
                  </from>
                  <to>
                    <xdr:col>1</xdr:col>
                    <xdr:colOff>904875</xdr:colOff>
                    <xdr:row>633</xdr:row>
                    <xdr:rowOff>0</xdr:rowOff>
                  </to>
                </anchor>
              </controlPr>
            </control>
          </mc:Choice>
        </mc:AlternateContent>
        <mc:AlternateContent xmlns:mc="http://schemas.openxmlformats.org/markup-compatibility/2006">
          <mc:Choice Requires="x14">
            <control shapeId="1378" r:id="rId282" name="Check Box 354">
              <controlPr defaultSize="0" autoFill="0" autoLine="0" autoPict="0">
                <anchor moveWithCells="1">
                  <from>
                    <xdr:col>1</xdr:col>
                    <xdr:colOff>66675</xdr:colOff>
                    <xdr:row>635</xdr:row>
                    <xdr:rowOff>0</xdr:rowOff>
                  </from>
                  <to>
                    <xdr:col>1</xdr:col>
                    <xdr:colOff>885825</xdr:colOff>
                    <xdr:row>636</xdr:row>
                    <xdr:rowOff>0</xdr:rowOff>
                  </to>
                </anchor>
              </controlPr>
            </control>
          </mc:Choice>
        </mc:AlternateContent>
        <mc:AlternateContent xmlns:mc="http://schemas.openxmlformats.org/markup-compatibility/2006">
          <mc:Choice Requires="x14">
            <control shapeId="1379" r:id="rId283" name="Check Box 355">
              <controlPr defaultSize="0" autoFill="0" autoLine="0" autoPict="0">
                <anchor moveWithCells="1">
                  <from>
                    <xdr:col>1</xdr:col>
                    <xdr:colOff>66675</xdr:colOff>
                    <xdr:row>636</xdr:row>
                    <xdr:rowOff>0</xdr:rowOff>
                  </from>
                  <to>
                    <xdr:col>1</xdr:col>
                    <xdr:colOff>885825</xdr:colOff>
                    <xdr:row>637</xdr:row>
                    <xdr:rowOff>0</xdr:rowOff>
                  </to>
                </anchor>
              </controlPr>
            </control>
          </mc:Choice>
        </mc:AlternateContent>
        <mc:AlternateContent xmlns:mc="http://schemas.openxmlformats.org/markup-compatibility/2006">
          <mc:Choice Requires="x14">
            <control shapeId="1380" r:id="rId284" name="Check Box 356">
              <controlPr defaultSize="0" autoFill="0" autoLine="0" autoPict="0">
                <anchor moveWithCells="1">
                  <from>
                    <xdr:col>1</xdr:col>
                    <xdr:colOff>66675</xdr:colOff>
                    <xdr:row>637</xdr:row>
                    <xdr:rowOff>0</xdr:rowOff>
                  </from>
                  <to>
                    <xdr:col>1</xdr:col>
                    <xdr:colOff>885825</xdr:colOff>
                    <xdr:row>638</xdr:row>
                    <xdr:rowOff>0</xdr:rowOff>
                  </to>
                </anchor>
              </controlPr>
            </control>
          </mc:Choice>
        </mc:AlternateContent>
        <mc:AlternateContent xmlns:mc="http://schemas.openxmlformats.org/markup-compatibility/2006">
          <mc:Choice Requires="x14">
            <control shapeId="1381" r:id="rId285" name="Check Box 357">
              <controlPr defaultSize="0" autoFill="0" autoLine="0" autoPict="0">
                <anchor moveWithCells="1">
                  <from>
                    <xdr:col>1</xdr:col>
                    <xdr:colOff>66675</xdr:colOff>
                    <xdr:row>640</xdr:row>
                    <xdr:rowOff>0</xdr:rowOff>
                  </from>
                  <to>
                    <xdr:col>1</xdr:col>
                    <xdr:colOff>885825</xdr:colOff>
                    <xdr:row>641</xdr:row>
                    <xdr:rowOff>0</xdr:rowOff>
                  </to>
                </anchor>
              </controlPr>
            </control>
          </mc:Choice>
        </mc:AlternateContent>
        <mc:AlternateContent xmlns:mc="http://schemas.openxmlformats.org/markup-compatibility/2006">
          <mc:Choice Requires="x14">
            <control shapeId="1383" r:id="rId286" name="Check Box 359">
              <controlPr defaultSize="0" autoFill="0" autoLine="0" autoPict="0">
                <anchor moveWithCells="1">
                  <from>
                    <xdr:col>1</xdr:col>
                    <xdr:colOff>66675</xdr:colOff>
                    <xdr:row>642</xdr:row>
                    <xdr:rowOff>0</xdr:rowOff>
                  </from>
                  <to>
                    <xdr:col>1</xdr:col>
                    <xdr:colOff>885825</xdr:colOff>
                    <xdr:row>643</xdr:row>
                    <xdr:rowOff>0</xdr:rowOff>
                  </to>
                </anchor>
              </controlPr>
            </control>
          </mc:Choice>
        </mc:AlternateContent>
        <mc:AlternateContent xmlns:mc="http://schemas.openxmlformats.org/markup-compatibility/2006">
          <mc:Choice Requires="x14">
            <control shapeId="1384" r:id="rId287" name="Check Box 360">
              <controlPr defaultSize="0" autoFill="0" autoLine="0" autoPict="0">
                <anchor moveWithCells="1">
                  <from>
                    <xdr:col>1</xdr:col>
                    <xdr:colOff>66675</xdr:colOff>
                    <xdr:row>643</xdr:row>
                    <xdr:rowOff>0</xdr:rowOff>
                  </from>
                  <to>
                    <xdr:col>1</xdr:col>
                    <xdr:colOff>885825</xdr:colOff>
                    <xdr:row>644</xdr:row>
                    <xdr:rowOff>0</xdr:rowOff>
                  </to>
                </anchor>
              </controlPr>
            </control>
          </mc:Choice>
        </mc:AlternateContent>
        <mc:AlternateContent xmlns:mc="http://schemas.openxmlformats.org/markup-compatibility/2006">
          <mc:Choice Requires="x14">
            <control shapeId="1385" r:id="rId288" name="Check Box 361">
              <controlPr defaultSize="0" autoFill="0" autoLine="0" autoPict="0">
                <anchor moveWithCells="1">
                  <from>
                    <xdr:col>1</xdr:col>
                    <xdr:colOff>66675</xdr:colOff>
                    <xdr:row>644</xdr:row>
                    <xdr:rowOff>0</xdr:rowOff>
                  </from>
                  <to>
                    <xdr:col>1</xdr:col>
                    <xdr:colOff>885825</xdr:colOff>
                    <xdr:row>645</xdr:row>
                    <xdr:rowOff>0</xdr:rowOff>
                  </to>
                </anchor>
              </controlPr>
            </control>
          </mc:Choice>
        </mc:AlternateContent>
        <mc:AlternateContent xmlns:mc="http://schemas.openxmlformats.org/markup-compatibility/2006">
          <mc:Choice Requires="x14">
            <control shapeId="1382" r:id="rId289" name="Check Box 358">
              <controlPr defaultSize="0" autoFill="0" autoLine="0" autoPict="0">
                <anchor moveWithCells="1">
                  <from>
                    <xdr:col>1</xdr:col>
                    <xdr:colOff>66675</xdr:colOff>
                    <xdr:row>641</xdr:row>
                    <xdr:rowOff>0</xdr:rowOff>
                  </from>
                  <to>
                    <xdr:col>1</xdr:col>
                    <xdr:colOff>885825</xdr:colOff>
                    <xdr:row>642</xdr:row>
                    <xdr:rowOff>0</xdr:rowOff>
                  </to>
                </anchor>
              </controlPr>
            </control>
          </mc:Choice>
        </mc:AlternateContent>
        <mc:AlternateContent xmlns:mc="http://schemas.openxmlformats.org/markup-compatibility/2006">
          <mc:Choice Requires="x14">
            <control shapeId="1386" r:id="rId290" name="Check Box 362">
              <controlPr defaultSize="0" autoFill="0" autoLine="0" autoPict="0">
                <anchor moveWithCells="1">
                  <from>
                    <xdr:col>1</xdr:col>
                    <xdr:colOff>66675</xdr:colOff>
                    <xdr:row>649</xdr:row>
                    <xdr:rowOff>0</xdr:rowOff>
                  </from>
                  <to>
                    <xdr:col>1</xdr:col>
                    <xdr:colOff>876300</xdr:colOff>
                    <xdr:row>650</xdr:row>
                    <xdr:rowOff>0</xdr:rowOff>
                  </to>
                </anchor>
              </controlPr>
            </control>
          </mc:Choice>
        </mc:AlternateContent>
        <mc:AlternateContent xmlns:mc="http://schemas.openxmlformats.org/markup-compatibility/2006">
          <mc:Choice Requires="x14">
            <control shapeId="1387" r:id="rId291" name="Check Box 363">
              <controlPr defaultSize="0" autoFill="0" autoLine="0" autoPict="0">
                <anchor moveWithCells="1">
                  <from>
                    <xdr:col>1</xdr:col>
                    <xdr:colOff>66675</xdr:colOff>
                    <xdr:row>650</xdr:row>
                    <xdr:rowOff>0</xdr:rowOff>
                  </from>
                  <to>
                    <xdr:col>1</xdr:col>
                    <xdr:colOff>876300</xdr:colOff>
                    <xdr:row>651</xdr:row>
                    <xdr:rowOff>0</xdr:rowOff>
                  </to>
                </anchor>
              </controlPr>
            </control>
          </mc:Choice>
        </mc:AlternateContent>
        <mc:AlternateContent xmlns:mc="http://schemas.openxmlformats.org/markup-compatibility/2006">
          <mc:Choice Requires="x14">
            <control shapeId="1388" r:id="rId292" name="Check Box 364">
              <controlPr defaultSize="0" autoFill="0" autoLine="0" autoPict="0">
                <anchor moveWithCells="1">
                  <from>
                    <xdr:col>1</xdr:col>
                    <xdr:colOff>66675</xdr:colOff>
                    <xdr:row>653</xdr:row>
                    <xdr:rowOff>0</xdr:rowOff>
                  </from>
                  <to>
                    <xdr:col>1</xdr:col>
                    <xdr:colOff>876300</xdr:colOff>
                    <xdr:row>654</xdr:row>
                    <xdr:rowOff>0</xdr:rowOff>
                  </to>
                </anchor>
              </controlPr>
            </control>
          </mc:Choice>
        </mc:AlternateContent>
        <mc:AlternateContent xmlns:mc="http://schemas.openxmlformats.org/markup-compatibility/2006">
          <mc:Choice Requires="x14">
            <control shapeId="1389" r:id="rId293" name="Check Box 365">
              <controlPr defaultSize="0" autoFill="0" autoLine="0" autoPict="0">
                <anchor moveWithCells="1">
                  <from>
                    <xdr:col>1</xdr:col>
                    <xdr:colOff>66675</xdr:colOff>
                    <xdr:row>654</xdr:row>
                    <xdr:rowOff>0</xdr:rowOff>
                  </from>
                  <to>
                    <xdr:col>1</xdr:col>
                    <xdr:colOff>876300</xdr:colOff>
                    <xdr:row>655</xdr:row>
                    <xdr:rowOff>0</xdr:rowOff>
                  </to>
                </anchor>
              </controlPr>
            </control>
          </mc:Choice>
        </mc:AlternateContent>
        <mc:AlternateContent xmlns:mc="http://schemas.openxmlformats.org/markup-compatibility/2006">
          <mc:Choice Requires="x14">
            <control shapeId="1390" r:id="rId294" name="Check Box 366">
              <controlPr defaultSize="0" autoFill="0" autoLine="0" autoPict="0">
                <anchor moveWithCells="1">
                  <from>
                    <xdr:col>1</xdr:col>
                    <xdr:colOff>66675</xdr:colOff>
                    <xdr:row>655</xdr:row>
                    <xdr:rowOff>0</xdr:rowOff>
                  </from>
                  <to>
                    <xdr:col>1</xdr:col>
                    <xdr:colOff>876300</xdr:colOff>
                    <xdr:row>656</xdr:row>
                    <xdr:rowOff>0</xdr:rowOff>
                  </to>
                </anchor>
              </controlPr>
            </control>
          </mc:Choice>
        </mc:AlternateContent>
        <mc:AlternateContent xmlns:mc="http://schemas.openxmlformats.org/markup-compatibility/2006">
          <mc:Choice Requires="x14">
            <control shapeId="1391" r:id="rId295" name="Check Box 367">
              <controlPr defaultSize="0" autoFill="0" autoLine="0" autoPict="0">
                <anchor moveWithCells="1">
                  <from>
                    <xdr:col>1</xdr:col>
                    <xdr:colOff>66675</xdr:colOff>
                    <xdr:row>658</xdr:row>
                    <xdr:rowOff>0</xdr:rowOff>
                  </from>
                  <to>
                    <xdr:col>1</xdr:col>
                    <xdr:colOff>876300</xdr:colOff>
                    <xdr:row>659</xdr:row>
                    <xdr:rowOff>0</xdr:rowOff>
                  </to>
                </anchor>
              </controlPr>
            </control>
          </mc:Choice>
        </mc:AlternateContent>
        <mc:AlternateContent xmlns:mc="http://schemas.openxmlformats.org/markup-compatibility/2006">
          <mc:Choice Requires="x14">
            <control shapeId="1392" r:id="rId296" name="Check Box 368">
              <controlPr defaultSize="0" autoFill="0" autoLine="0" autoPict="0">
                <anchor moveWithCells="1">
                  <from>
                    <xdr:col>1</xdr:col>
                    <xdr:colOff>66675</xdr:colOff>
                    <xdr:row>659</xdr:row>
                    <xdr:rowOff>0</xdr:rowOff>
                  </from>
                  <to>
                    <xdr:col>1</xdr:col>
                    <xdr:colOff>876300</xdr:colOff>
                    <xdr:row>660</xdr:row>
                    <xdr:rowOff>0</xdr:rowOff>
                  </to>
                </anchor>
              </controlPr>
            </control>
          </mc:Choice>
        </mc:AlternateContent>
        <mc:AlternateContent xmlns:mc="http://schemas.openxmlformats.org/markup-compatibility/2006">
          <mc:Choice Requires="x14">
            <control shapeId="1393" r:id="rId297" name="Check Box 369">
              <controlPr defaultSize="0" autoFill="0" autoLine="0" autoPict="0">
                <anchor moveWithCells="1">
                  <from>
                    <xdr:col>1</xdr:col>
                    <xdr:colOff>66675</xdr:colOff>
                    <xdr:row>660</xdr:row>
                    <xdr:rowOff>0</xdr:rowOff>
                  </from>
                  <to>
                    <xdr:col>1</xdr:col>
                    <xdr:colOff>876300</xdr:colOff>
                    <xdr:row>661</xdr:row>
                    <xdr:rowOff>0</xdr:rowOff>
                  </to>
                </anchor>
              </controlPr>
            </control>
          </mc:Choice>
        </mc:AlternateContent>
        <mc:AlternateContent xmlns:mc="http://schemas.openxmlformats.org/markup-compatibility/2006">
          <mc:Choice Requires="x14">
            <control shapeId="1394" r:id="rId298" name="Check Box 370">
              <controlPr defaultSize="0" autoFill="0" autoLine="0" autoPict="0">
                <anchor moveWithCells="1">
                  <from>
                    <xdr:col>1</xdr:col>
                    <xdr:colOff>66675</xdr:colOff>
                    <xdr:row>661</xdr:row>
                    <xdr:rowOff>0</xdr:rowOff>
                  </from>
                  <to>
                    <xdr:col>1</xdr:col>
                    <xdr:colOff>876300</xdr:colOff>
                    <xdr:row>662</xdr:row>
                    <xdr:rowOff>0</xdr:rowOff>
                  </to>
                </anchor>
              </controlPr>
            </control>
          </mc:Choice>
        </mc:AlternateContent>
        <mc:AlternateContent xmlns:mc="http://schemas.openxmlformats.org/markup-compatibility/2006">
          <mc:Choice Requires="x14">
            <control shapeId="1395" r:id="rId299" name="Check Box 371">
              <controlPr defaultSize="0" autoFill="0" autoLine="0" autoPict="0">
                <anchor moveWithCells="1">
                  <from>
                    <xdr:col>1</xdr:col>
                    <xdr:colOff>66675</xdr:colOff>
                    <xdr:row>662</xdr:row>
                    <xdr:rowOff>0</xdr:rowOff>
                  </from>
                  <to>
                    <xdr:col>1</xdr:col>
                    <xdr:colOff>876300</xdr:colOff>
                    <xdr:row>663</xdr:row>
                    <xdr:rowOff>0</xdr:rowOff>
                  </to>
                </anchor>
              </controlPr>
            </control>
          </mc:Choice>
        </mc:AlternateContent>
        <mc:AlternateContent xmlns:mc="http://schemas.openxmlformats.org/markup-compatibility/2006">
          <mc:Choice Requires="x14">
            <control shapeId="1396" r:id="rId300" name="Check Box 372">
              <controlPr defaultSize="0" autoFill="0" autoLine="0" autoPict="0">
                <anchor moveWithCells="1">
                  <from>
                    <xdr:col>1</xdr:col>
                    <xdr:colOff>66675</xdr:colOff>
                    <xdr:row>652</xdr:row>
                    <xdr:rowOff>0</xdr:rowOff>
                  </from>
                  <to>
                    <xdr:col>1</xdr:col>
                    <xdr:colOff>876300</xdr:colOff>
                    <xdr:row>653</xdr:row>
                    <xdr:rowOff>0</xdr:rowOff>
                  </to>
                </anchor>
              </controlPr>
            </control>
          </mc:Choice>
        </mc:AlternateContent>
        <mc:AlternateContent xmlns:mc="http://schemas.openxmlformats.org/markup-compatibility/2006">
          <mc:Choice Requires="x14">
            <control shapeId="1397" r:id="rId301" name="Check Box 373">
              <controlPr defaultSize="0" autoFill="0" autoLine="0" autoPict="0">
                <anchor moveWithCells="1">
                  <from>
                    <xdr:col>1</xdr:col>
                    <xdr:colOff>66675</xdr:colOff>
                    <xdr:row>657</xdr:row>
                    <xdr:rowOff>0</xdr:rowOff>
                  </from>
                  <to>
                    <xdr:col>1</xdr:col>
                    <xdr:colOff>876300</xdr:colOff>
                    <xdr:row>658</xdr:row>
                    <xdr:rowOff>0</xdr:rowOff>
                  </to>
                </anchor>
              </controlPr>
            </control>
          </mc:Choice>
        </mc:AlternateContent>
        <mc:AlternateContent xmlns:mc="http://schemas.openxmlformats.org/markup-compatibility/2006">
          <mc:Choice Requires="x14">
            <control shapeId="1398" r:id="rId302" name="Check Box 374">
              <controlPr defaultSize="0" autoFill="0" autoLine="0" autoPict="0">
                <anchor moveWithCells="1">
                  <from>
                    <xdr:col>1</xdr:col>
                    <xdr:colOff>66675</xdr:colOff>
                    <xdr:row>651</xdr:row>
                    <xdr:rowOff>0</xdr:rowOff>
                  </from>
                  <to>
                    <xdr:col>2</xdr:col>
                    <xdr:colOff>38100</xdr:colOff>
                    <xdr:row>652</xdr:row>
                    <xdr:rowOff>0</xdr:rowOff>
                  </to>
                </anchor>
              </controlPr>
            </control>
          </mc:Choice>
        </mc:AlternateContent>
        <mc:AlternateContent xmlns:mc="http://schemas.openxmlformats.org/markup-compatibility/2006">
          <mc:Choice Requires="x14">
            <control shapeId="1399" r:id="rId303" name="Check Box 375">
              <controlPr defaultSize="0" autoFill="0" autoLine="0" autoPict="0">
                <anchor moveWithCells="1">
                  <from>
                    <xdr:col>1</xdr:col>
                    <xdr:colOff>66675</xdr:colOff>
                    <xdr:row>652</xdr:row>
                    <xdr:rowOff>0</xdr:rowOff>
                  </from>
                  <to>
                    <xdr:col>2</xdr:col>
                    <xdr:colOff>38100</xdr:colOff>
                    <xdr:row>653</xdr:row>
                    <xdr:rowOff>0</xdr:rowOff>
                  </to>
                </anchor>
              </controlPr>
            </control>
          </mc:Choice>
        </mc:AlternateContent>
        <mc:AlternateContent xmlns:mc="http://schemas.openxmlformats.org/markup-compatibility/2006">
          <mc:Choice Requires="x14">
            <control shapeId="1400" r:id="rId304" name="Check Box 376">
              <controlPr defaultSize="0" autoFill="0" autoLine="0" autoPict="0">
                <anchor moveWithCells="1">
                  <from>
                    <xdr:col>1</xdr:col>
                    <xdr:colOff>66675</xdr:colOff>
                    <xdr:row>653</xdr:row>
                    <xdr:rowOff>0</xdr:rowOff>
                  </from>
                  <to>
                    <xdr:col>2</xdr:col>
                    <xdr:colOff>38100</xdr:colOff>
                    <xdr:row>654</xdr:row>
                    <xdr:rowOff>0</xdr:rowOff>
                  </to>
                </anchor>
              </controlPr>
            </control>
          </mc:Choice>
        </mc:AlternateContent>
        <mc:AlternateContent xmlns:mc="http://schemas.openxmlformats.org/markup-compatibility/2006">
          <mc:Choice Requires="x14">
            <control shapeId="1401" r:id="rId305" name="Check Box 377">
              <controlPr defaultSize="0" autoFill="0" autoLine="0" autoPict="0">
                <anchor moveWithCells="1">
                  <from>
                    <xdr:col>1</xdr:col>
                    <xdr:colOff>66675</xdr:colOff>
                    <xdr:row>654</xdr:row>
                    <xdr:rowOff>0</xdr:rowOff>
                  </from>
                  <to>
                    <xdr:col>2</xdr:col>
                    <xdr:colOff>38100</xdr:colOff>
                    <xdr:row>655</xdr:row>
                    <xdr:rowOff>0</xdr:rowOff>
                  </to>
                </anchor>
              </controlPr>
            </control>
          </mc:Choice>
        </mc:AlternateContent>
        <mc:AlternateContent xmlns:mc="http://schemas.openxmlformats.org/markup-compatibility/2006">
          <mc:Choice Requires="x14">
            <control shapeId="1402" r:id="rId306" name="Check Box 378">
              <controlPr defaultSize="0" autoFill="0" autoLine="0" autoPict="0">
                <anchor moveWithCells="1">
                  <from>
                    <xdr:col>1</xdr:col>
                    <xdr:colOff>66675</xdr:colOff>
                    <xdr:row>655</xdr:row>
                    <xdr:rowOff>0</xdr:rowOff>
                  </from>
                  <to>
                    <xdr:col>2</xdr:col>
                    <xdr:colOff>38100</xdr:colOff>
                    <xdr:row>656</xdr:row>
                    <xdr:rowOff>0</xdr:rowOff>
                  </to>
                </anchor>
              </controlPr>
            </control>
          </mc:Choice>
        </mc:AlternateContent>
        <mc:AlternateContent xmlns:mc="http://schemas.openxmlformats.org/markup-compatibility/2006">
          <mc:Choice Requires="x14">
            <control shapeId="1403" r:id="rId307" name="Check Box 379">
              <controlPr defaultSize="0" autoFill="0" autoLine="0" autoPict="0">
                <anchor moveWithCells="1">
                  <from>
                    <xdr:col>1</xdr:col>
                    <xdr:colOff>66675</xdr:colOff>
                    <xdr:row>656</xdr:row>
                    <xdr:rowOff>0</xdr:rowOff>
                  </from>
                  <to>
                    <xdr:col>2</xdr:col>
                    <xdr:colOff>38100</xdr:colOff>
                    <xdr:row>657</xdr:row>
                    <xdr:rowOff>0</xdr:rowOff>
                  </to>
                </anchor>
              </controlPr>
            </control>
          </mc:Choice>
        </mc:AlternateContent>
        <mc:AlternateContent xmlns:mc="http://schemas.openxmlformats.org/markup-compatibility/2006">
          <mc:Choice Requires="x14">
            <control shapeId="1404" r:id="rId308" name="Check Box 380">
              <controlPr defaultSize="0" autoFill="0" autoLine="0" autoPict="0">
                <anchor moveWithCells="1">
                  <from>
                    <xdr:col>1</xdr:col>
                    <xdr:colOff>66675</xdr:colOff>
                    <xdr:row>657</xdr:row>
                    <xdr:rowOff>0</xdr:rowOff>
                  </from>
                  <to>
                    <xdr:col>2</xdr:col>
                    <xdr:colOff>38100</xdr:colOff>
                    <xdr:row>658</xdr:row>
                    <xdr:rowOff>0</xdr:rowOff>
                  </to>
                </anchor>
              </controlPr>
            </control>
          </mc:Choice>
        </mc:AlternateContent>
        <mc:AlternateContent xmlns:mc="http://schemas.openxmlformats.org/markup-compatibility/2006">
          <mc:Choice Requires="x14">
            <control shapeId="1405" r:id="rId309" name="Check Box 381">
              <controlPr defaultSize="0" autoFill="0" autoLine="0" autoPict="0">
                <anchor moveWithCells="1">
                  <from>
                    <xdr:col>1</xdr:col>
                    <xdr:colOff>66675</xdr:colOff>
                    <xdr:row>658</xdr:row>
                    <xdr:rowOff>0</xdr:rowOff>
                  </from>
                  <to>
                    <xdr:col>2</xdr:col>
                    <xdr:colOff>38100</xdr:colOff>
                    <xdr:row>659</xdr:row>
                    <xdr:rowOff>0</xdr:rowOff>
                  </to>
                </anchor>
              </controlPr>
            </control>
          </mc:Choice>
        </mc:AlternateContent>
        <mc:AlternateContent xmlns:mc="http://schemas.openxmlformats.org/markup-compatibility/2006">
          <mc:Choice Requires="x14">
            <control shapeId="1406" r:id="rId310" name="Check Box 382">
              <controlPr defaultSize="0" autoFill="0" autoLine="0" autoPict="0">
                <anchor moveWithCells="1">
                  <from>
                    <xdr:col>1</xdr:col>
                    <xdr:colOff>66675</xdr:colOff>
                    <xdr:row>659</xdr:row>
                    <xdr:rowOff>0</xdr:rowOff>
                  </from>
                  <to>
                    <xdr:col>2</xdr:col>
                    <xdr:colOff>38100</xdr:colOff>
                    <xdr:row>660</xdr:row>
                    <xdr:rowOff>0</xdr:rowOff>
                  </to>
                </anchor>
              </controlPr>
            </control>
          </mc:Choice>
        </mc:AlternateContent>
        <mc:AlternateContent xmlns:mc="http://schemas.openxmlformats.org/markup-compatibility/2006">
          <mc:Choice Requires="x14">
            <control shapeId="1407" r:id="rId311" name="Check Box 383">
              <controlPr defaultSize="0" autoFill="0" autoLine="0" autoPict="0">
                <anchor moveWithCells="1">
                  <from>
                    <xdr:col>1</xdr:col>
                    <xdr:colOff>66675</xdr:colOff>
                    <xdr:row>660</xdr:row>
                    <xdr:rowOff>0</xdr:rowOff>
                  </from>
                  <to>
                    <xdr:col>2</xdr:col>
                    <xdr:colOff>38100</xdr:colOff>
                    <xdr:row>661</xdr:row>
                    <xdr:rowOff>0</xdr:rowOff>
                  </to>
                </anchor>
              </controlPr>
            </control>
          </mc:Choice>
        </mc:AlternateContent>
        <mc:AlternateContent xmlns:mc="http://schemas.openxmlformats.org/markup-compatibility/2006">
          <mc:Choice Requires="x14">
            <control shapeId="1408" r:id="rId312" name="Check Box 384">
              <controlPr defaultSize="0" autoFill="0" autoLine="0" autoPict="0">
                <anchor moveWithCells="1">
                  <from>
                    <xdr:col>1</xdr:col>
                    <xdr:colOff>66675</xdr:colOff>
                    <xdr:row>661</xdr:row>
                    <xdr:rowOff>0</xdr:rowOff>
                  </from>
                  <to>
                    <xdr:col>2</xdr:col>
                    <xdr:colOff>38100</xdr:colOff>
                    <xdr:row>662</xdr:row>
                    <xdr:rowOff>0</xdr:rowOff>
                  </to>
                </anchor>
              </controlPr>
            </control>
          </mc:Choice>
        </mc:AlternateContent>
        <mc:AlternateContent xmlns:mc="http://schemas.openxmlformats.org/markup-compatibility/2006">
          <mc:Choice Requires="x14">
            <control shapeId="1409" r:id="rId313" name="Check Box 385">
              <controlPr defaultSize="0" autoFill="0" autoLine="0" autoPict="0">
                <anchor moveWithCells="1">
                  <from>
                    <xdr:col>1</xdr:col>
                    <xdr:colOff>66675</xdr:colOff>
                    <xdr:row>662</xdr:row>
                    <xdr:rowOff>0</xdr:rowOff>
                  </from>
                  <to>
                    <xdr:col>2</xdr:col>
                    <xdr:colOff>38100</xdr:colOff>
                    <xdr:row>663</xdr:row>
                    <xdr:rowOff>0</xdr:rowOff>
                  </to>
                </anchor>
              </controlPr>
            </control>
          </mc:Choice>
        </mc:AlternateContent>
        <mc:AlternateContent xmlns:mc="http://schemas.openxmlformats.org/markup-compatibility/2006">
          <mc:Choice Requires="x14">
            <control shapeId="1410" r:id="rId314" name="Check Box 386">
              <controlPr defaultSize="0" autoFill="0" autoLine="0" autoPict="0">
                <anchor moveWithCells="1">
                  <from>
                    <xdr:col>1</xdr:col>
                    <xdr:colOff>66675</xdr:colOff>
                    <xdr:row>663</xdr:row>
                    <xdr:rowOff>0</xdr:rowOff>
                  </from>
                  <to>
                    <xdr:col>2</xdr:col>
                    <xdr:colOff>38100</xdr:colOff>
                    <xdr:row>664</xdr:row>
                    <xdr:rowOff>0</xdr:rowOff>
                  </to>
                </anchor>
              </controlPr>
            </control>
          </mc:Choice>
        </mc:AlternateContent>
        <mc:AlternateContent xmlns:mc="http://schemas.openxmlformats.org/markup-compatibility/2006">
          <mc:Choice Requires="x14">
            <control shapeId="1411" r:id="rId315" name="Check Box 387">
              <controlPr defaultSize="0" autoFill="0" autoLine="0" autoPict="0">
                <anchor moveWithCells="1">
                  <from>
                    <xdr:col>1</xdr:col>
                    <xdr:colOff>66675</xdr:colOff>
                    <xdr:row>664</xdr:row>
                    <xdr:rowOff>0</xdr:rowOff>
                  </from>
                  <to>
                    <xdr:col>2</xdr:col>
                    <xdr:colOff>38100</xdr:colOff>
                    <xdr:row>665</xdr:row>
                    <xdr:rowOff>0</xdr:rowOff>
                  </to>
                </anchor>
              </controlPr>
            </control>
          </mc:Choice>
        </mc:AlternateContent>
        <mc:AlternateContent xmlns:mc="http://schemas.openxmlformats.org/markup-compatibility/2006">
          <mc:Choice Requires="x14">
            <control shapeId="1412" r:id="rId316" name="Check Box 388">
              <controlPr defaultSize="0" autoFill="0" autoLine="0" autoPict="0">
                <anchor moveWithCells="1">
                  <from>
                    <xdr:col>1</xdr:col>
                    <xdr:colOff>66675</xdr:colOff>
                    <xdr:row>665</xdr:row>
                    <xdr:rowOff>0</xdr:rowOff>
                  </from>
                  <to>
                    <xdr:col>2</xdr:col>
                    <xdr:colOff>38100</xdr:colOff>
                    <xdr:row>666</xdr:row>
                    <xdr:rowOff>0</xdr:rowOff>
                  </to>
                </anchor>
              </controlPr>
            </control>
          </mc:Choice>
        </mc:AlternateContent>
        <mc:AlternateContent xmlns:mc="http://schemas.openxmlformats.org/markup-compatibility/2006">
          <mc:Choice Requires="x14">
            <control shapeId="1413" r:id="rId317" name="Check Box 389">
              <controlPr defaultSize="0" autoFill="0" autoLine="0" autoPict="0">
                <anchor moveWithCells="1">
                  <from>
                    <xdr:col>1</xdr:col>
                    <xdr:colOff>66675</xdr:colOff>
                    <xdr:row>666</xdr:row>
                    <xdr:rowOff>0</xdr:rowOff>
                  </from>
                  <to>
                    <xdr:col>1</xdr:col>
                    <xdr:colOff>876300</xdr:colOff>
                    <xdr:row>667</xdr:row>
                    <xdr:rowOff>0</xdr:rowOff>
                  </to>
                </anchor>
              </controlPr>
            </control>
          </mc:Choice>
        </mc:AlternateContent>
        <mc:AlternateContent xmlns:mc="http://schemas.openxmlformats.org/markup-compatibility/2006">
          <mc:Choice Requires="x14">
            <control shapeId="1414" r:id="rId318" name="Check Box 390">
              <controlPr defaultSize="0" autoFill="0" autoLine="0" autoPict="0">
                <anchor moveWithCells="1">
                  <from>
                    <xdr:col>1</xdr:col>
                    <xdr:colOff>66675</xdr:colOff>
                    <xdr:row>667</xdr:row>
                    <xdr:rowOff>0</xdr:rowOff>
                  </from>
                  <to>
                    <xdr:col>1</xdr:col>
                    <xdr:colOff>876300</xdr:colOff>
                    <xdr:row>668</xdr:row>
                    <xdr:rowOff>0</xdr:rowOff>
                  </to>
                </anchor>
              </controlPr>
            </control>
          </mc:Choice>
        </mc:AlternateContent>
        <mc:AlternateContent xmlns:mc="http://schemas.openxmlformats.org/markup-compatibility/2006">
          <mc:Choice Requires="x14">
            <control shapeId="1415" r:id="rId319" name="Check Box 391">
              <controlPr defaultSize="0" autoFill="0" autoLine="0" autoPict="0">
                <anchor moveWithCells="1">
                  <from>
                    <xdr:col>1</xdr:col>
                    <xdr:colOff>66675</xdr:colOff>
                    <xdr:row>670</xdr:row>
                    <xdr:rowOff>0</xdr:rowOff>
                  </from>
                  <to>
                    <xdr:col>1</xdr:col>
                    <xdr:colOff>876300</xdr:colOff>
                    <xdr:row>671</xdr:row>
                    <xdr:rowOff>0</xdr:rowOff>
                  </to>
                </anchor>
              </controlPr>
            </control>
          </mc:Choice>
        </mc:AlternateContent>
        <mc:AlternateContent xmlns:mc="http://schemas.openxmlformats.org/markup-compatibility/2006">
          <mc:Choice Requires="x14">
            <control shapeId="1416" r:id="rId320" name="Check Box 392">
              <controlPr defaultSize="0" autoFill="0" autoLine="0" autoPict="0">
                <anchor moveWithCells="1">
                  <from>
                    <xdr:col>1</xdr:col>
                    <xdr:colOff>66675</xdr:colOff>
                    <xdr:row>671</xdr:row>
                    <xdr:rowOff>0</xdr:rowOff>
                  </from>
                  <to>
                    <xdr:col>1</xdr:col>
                    <xdr:colOff>876300</xdr:colOff>
                    <xdr:row>672</xdr:row>
                    <xdr:rowOff>0</xdr:rowOff>
                  </to>
                </anchor>
              </controlPr>
            </control>
          </mc:Choice>
        </mc:AlternateContent>
        <mc:AlternateContent xmlns:mc="http://schemas.openxmlformats.org/markup-compatibility/2006">
          <mc:Choice Requires="x14">
            <control shapeId="1417" r:id="rId321" name="Check Box 393">
              <controlPr defaultSize="0" autoFill="0" autoLine="0" autoPict="0">
                <anchor moveWithCells="1">
                  <from>
                    <xdr:col>1</xdr:col>
                    <xdr:colOff>66675</xdr:colOff>
                    <xdr:row>672</xdr:row>
                    <xdr:rowOff>0</xdr:rowOff>
                  </from>
                  <to>
                    <xdr:col>1</xdr:col>
                    <xdr:colOff>876300</xdr:colOff>
                    <xdr:row>673</xdr:row>
                    <xdr:rowOff>0</xdr:rowOff>
                  </to>
                </anchor>
              </controlPr>
            </control>
          </mc:Choice>
        </mc:AlternateContent>
        <mc:AlternateContent xmlns:mc="http://schemas.openxmlformats.org/markup-compatibility/2006">
          <mc:Choice Requires="x14">
            <control shapeId="1418" r:id="rId322" name="Check Box 394">
              <controlPr defaultSize="0" autoFill="0" autoLine="0" autoPict="0">
                <anchor moveWithCells="1">
                  <from>
                    <xdr:col>1</xdr:col>
                    <xdr:colOff>66675</xdr:colOff>
                    <xdr:row>673</xdr:row>
                    <xdr:rowOff>0</xdr:rowOff>
                  </from>
                  <to>
                    <xdr:col>1</xdr:col>
                    <xdr:colOff>876300</xdr:colOff>
                    <xdr:row>674</xdr:row>
                    <xdr:rowOff>0</xdr:rowOff>
                  </to>
                </anchor>
              </controlPr>
            </control>
          </mc:Choice>
        </mc:AlternateContent>
        <mc:AlternateContent xmlns:mc="http://schemas.openxmlformats.org/markup-compatibility/2006">
          <mc:Choice Requires="x14">
            <control shapeId="1419" r:id="rId323" name="Check Box 395">
              <controlPr defaultSize="0" autoFill="0" autoLine="0" autoPict="0">
                <anchor moveWithCells="1">
                  <from>
                    <xdr:col>1</xdr:col>
                    <xdr:colOff>66675</xdr:colOff>
                    <xdr:row>674</xdr:row>
                    <xdr:rowOff>0</xdr:rowOff>
                  </from>
                  <to>
                    <xdr:col>1</xdr:col>
                    <xdr:colOff>876300</xdr:colOff>
                    <xdr:row>675</xdr:row>
                    <xdr:rowOff>0</xdr:rowOff>
                  </to>
                </anchor>
              </controlPr>
            </control>
          </mc:Choice>
        </mc:AlternateContent>
        <mc:AlternateContent xmlns:mc="http://schemas.openxmlformats.org/markup-compatibility/2006">
          <mc:Choice Requires="x14">
            <control shapeId="1420" r:id="rId324" name="Check Box 396">
              <controlPr defaultSize="0" autoFill="0" autoLine="0" autoPict="0">
                <anchor moveWithCells="1">
                  <from>
                    <xdr:col>1</xdr:col>
                    <xdr:colOff>66675</xdr:colOff>
                    <xdr:row>669</xdr:row>
                    <xdr:rowOff>0</xdr:rowOff>
                  </from>
                  <to>
                    <xdr:col>1</xdr:col>
                    <xdr:colOff>876300</xdr:colOff>
                    <xdr:row>670</xdr:row>
                    <xdr:rowOff>0</xdr:rowOff>
                  </to>
                </anchor>
              </controlPr>
            </control>
          </mc:Choice>
        </mc:AlternateContent>
        <mc:AlternateContent xmlns:mc="http://schemas.openxmlformats.org/markup-compatibility/2006">
          <mc:Choice Requires="x14">
            <control shapeId="1421" r:id="rId325" name="Check Box 397">
              <controlPr defaultSize="0" autoFill="0" autoLine="0" autoPict="0">
                <anchor moveWithCells="1">
                  <from>
                    <xdr:col>1</xdr:col>
                    <xdr:colOff>66675</xdr:colOff>
                    <xdr:row>666</xdr:row>
                    <xdr:rowOff>0</xdr:rowOff>
                  </from>
                  <to>
                    <xdr:col>2</xdr:col>
                    <xdr:colOff>38100</xdr:colOff>
                    <xdr:row>667</xdr:row>
                    <xdr:rowOff>0</xdr:rowOff>
                  </to>
                </anchor>
              </controlPr>
            </control>
          </mc:Choice>
        </mc:AlternateContent>
        <mc:AlternateContent xmlns:mc="http://schemas.openxmlformats.org/markup-compatibility/2006">
          <mc:Choice Requires="x14">
            <control shapeId="1422" r:id="rId326" name="Check Box 398">
              <controlPr defaultSize="0" autoFill="0" autoLine="0" autoPict="0">
                <anchor moveWithCells="1">
                  <from>
                    <xdr:col>1</xdr:col>
                    <xdr:colOff>66675</xdr:colOff>
                    <xdr:row>667</xdr:row>
                    <xdr:rowOff>0</xdr:rowOff>
                  </from>
                  <to>
                    <xdr:col>2</xdr:col>
                    <xdr:colOff>38100</xdr:colOff>
                    <xdr:row>668</xdr:row>
                    <xdr:rowOff>0</xdr:rowOff>
                  </to>
                </anchor>
              </controlPr>
            </control>
          </mc:Choice>
        </mc:AlternateContent>
        <mc:AlternateContent xmlns:mc="http://schemas.openxmlformats.org/markup-compatibility/2006">
          <mc:Choice Requires="x14">
            <control shapeId="1423" r:id="rId327" name="Check Box 399">
              <controlPr defaultSize="0" autoFill="0" autoLine="0" autoPict="0">
                <anchor moveWithCells="1">
                  <from>
                    <xdr:col>1</xdr:col>
                    <xdr:colOff>66675</xdr:colOff>
                    <xdr:row>668</xdr:row>
                    <xdr:rowOff>0</xdr:rowOff>
                  </from>
                  <to>
                    <xdr:col>2</xdr:col>
                    <xdr:colOff>38100</xdr:colOff>
                    <xdr:row>669</xdr:row>
                    <xdr:rowOff>0</xdr:rowOff>
                  </to>
                </anchor>
              </controlPr>
            </control>
          </mc:Choice>
        </mc:AlternateContent>
        <mc:AlternateContent xmlns:mc="http://schemas.openxmlformats.org/markup-compatibility/2006">
          <mc:Choice Requires="x14">
            <control shapeId="1424" r:id="rId328" name="Check Box 400">
              <controlPr defaultSize="0" autoFill="0" autoLine="0" autoPict="0">
                <anchor moveWithCells="1">
                  <from>
                    <xdr:col>1</xdr:col>
                    <xdr:colOff>66675</xdr:colOff>
                    <xdr:row>669</xdr:row>
                    <xdr:rowOff>0</xdr:rowOff>
                  </from>
                  <to>
                    <xdr:col>2</xdr:col>
                    <xdr:colOff>38100</xdr:colOff>
                    <xdr:row>670</xdr:row>
                    <xdr:rowOff>0</xdr:rowOff>
                  </to>
                </anchor>
              </controlPr>
            </control>
          </mc:Choice>
        </mc:AlternateContent>
        <mc:AlternateContent xmlns:mc="http://schemas.openxmlformats.org/markup-compatibility/2006">
          <mc:Choice Requires="x14">
            <control shapeId="1425" r:id="rId329" name="Check Box 401">
              <controlPr defaultSize="0" autoFill="0" autoLine="0" autoPict="0">
                <anchor moveWithCells="1">
                  <from>
                    <xdr:col>1</xdr:col>
                    <xdr:colOff>66675</xdr:colOff>
                    <xdr:row>670</xdr:row>
                    <xdr:rowOff>0</xdr:rowOff>
                  </from>
                  <to>
                    <xdr:col>2</xdr:col>
                    <xdr:colOff>38100</xdr:colOff>
                    <xdr:row>671</xdr:row>
                    <xdr:rowOff>0</xdr:rowOff>
                  </to>
                </anchor>
              </controlPr>
            </control>
          </mc:Choice>
        </mc:AlternateContent>
        <mc:AlternateContent xmlns:mc="http://schemas.openxmlformats.org/markup-compatibility/2006">
          <mc:Choice Requires="x14">
            <control shapeId="1426" r:id="rId330" name="Check Box 402">
              <controlPr defaultSize="0" autoFill="0" autoLine="0" autoPict="0">
                <anchor moveWithCells="1">
                  <from>
                    <xdr:col>1</xdr:col>
                    <xdr:colOff>66675</xdr:colOff>
                    <xdr:row>671</xdr:row>
                    <xdr:rowOff>0</xdr:rowOff>
                  </from>
                  <to>
                    <xdr:col>2</xdr:col>
                    <xdr:colOff>38100</xdr:colOff>
                    <xdr:row>672</xdr:row>
                    <xdr:rowOff>0</xdr:rowOff>
                  </to>
                </anchor>
              </controlPr>
            </control>
          </mc:Choice>
        </mc:AlternateContent>
        <mc:AlternateContent xmlns:mc="http://schemas.openxmlformats.org/markup-compatibility/2006">
          <mc:Choice Requires="x14">
            <control shapeId="1427" r:id="rId331" name="Check Box 403">
              <controlPr defaultSize="0" autoFill="0" autoLine="0" autoPict="0">
                <anchor moveWithCells="1">
                  <from>
                    <xdr:col>1</xdr:col>
                    <xdr:colOff>66675</xdr:colOff>
                    <xdr:row>672</xdr:row>
                    <xdr:rowOff>0</xdr:rowOff>
                  </from>
                  <to>
                    <xdr:col>2</xdr:col>
                    <xdr:colOff>38100</xdr:colOff>
                    <xdr:row>673</xdr:row>
                    <xdr:rowOff>0</xdr:rowOff>
                  </to>
                </anchor>
              </controlPr>
            </control>
          </mc:Choice>
        </mc:AlternateContent>
        <mc:AlternateContent xmlns:mc="http://schemas.openxmlformats.org/markup-compatibility/2006">
          <mc:Choice Requires="x14">
            <control shapeId="1428" r:id="rId332" name="Check Box 404">
              <controlPr defaultSize="0" autoFill="0" autoLine="0" autoPict="0">
                <anchor moveWithCells="1">
                  <from>
                    <xdr:col>1</xdr:col>
                    <xdr:colOff>66675</xdr:colOff>
                    <xdr:row>673</xdr:row>
                    <xdr:rowOff>0</xdr:rowOff>
                  </from>
                  <to>
                    <xdr:col>2</xdr:col>
                    <xdr:colOff>38100</xdr:colOff>
                    <xdr:row>674</xdr:row>
                    <xdr:rowOff>0</xdr:rowOff>
                  </to>
                </anchor>
              </controlPr>
            </control>
          </mc:Choice>
        </mc:AlternateContent>
        <mc:AlternateContent xmlns:mc="http://schemas.openxmlformats.org/markup-compatibility/2006">
          <mc:Choice Requires="x14">
            <control shapeId="1429" r:id="rId333" name="Check Box 405">
              <controlPr defaultSize="0" autoFill="0" autoLine="0" autoPict="0">
                <anchor moveWithCells="1">
                  <from>
                    <xdr:col>1</xdr:col>
                    <xdr:colOff>66675</xdr:colOff>
                    <xdr:row>674</xdr:row>
                    <xdr:rowOff>0</xdr:rowOff>
                  </from>
                  <to>
                    <xdr:col>2</xdr:col>
                    <xdr:colOff>38100</xdr:colOff>
                    <xdr:row>675</xdr:row>
                    <xdr:rowOff>0</xdr:rowOff>
                  </to>
                </anchor>
              </controlPr>
            </control>
          </mc:Choice>
        </mc:AlternateContent>
        <mc:AlternateContent xmlns:mc="http://schemas.openxmlformats.org/markup-compatibility/2006">
          <mc:Choice Requires="x14">
            <control shapeId="1430" r:id="rId334" name="Check Box 406">
              <controlPr defaultSize="0" autoFill="0" autoLine="0" autoPict="0">
                <anchor moveWithCells="1">
                  <from>
                    <xdr:col>1</xdr:col>
                    <xdr:colOff>66675</xdr:colOff>
                    <xdr:row>675</xdr:row>
                    <xdr:rowOff>0</xdr:rowOff>
                  </from>
                  <to>
                    <xdr:col>2</xdr:col>
                    <xdr:colOff>38100</xdr:colOff>
                    <xdr:row>676</xdr:row>
                    <xdr:rowOff>0</xdr:rowOff>
                  </to>
                </anchor>
              </controlPr>
            </control>
          </mc:Choice>
        </mc:AlternateContent>
        <mc:AlternateContent xmlns:mc="http://schemas.openxmlformats.org/markup-compatibility/2006">
          <mc:Choice Requires="x14">
            <control shapeId="1431" r:id="rId335" name="Check Box 407">
              <controlPr defaultSize="0" autoFill="0" autoLine="0" autoPict="0">
                <anchor moveWithCells="1">
                  <from>
                    <xdr:col>1</xdr:col>
                    <xdr:colOff>66675</xdr:colOff>
                    <xdr:row>676</xdr:row>
                    <xdr:rowOff>0</xdr:rowOff>
                  </from>
                  <to>
                    <xdr:col>2</xdr:col>
                    <xdr:colOff>38100</xdr:colOff>
                    <xdr:row>677</xdr:row>
                    <xdr:rowOff>0</xdr:rowOff>
                  </to>
                </anchor>
              </controlPr>
            </control>
          </mc:Choice>
        </mc:AlternateContent>
        <mc:AlternateContent xmlns:mc="http://schemas.openxmlformats.org/markup-compatibility/2006">
          <mc:Choice Requires="x14">
            <control shapeId="1432" r:id="rId336" name="Check Box 408">
              <controlPr defaultSize="0" autoFill="0" autoLine="0" autoPict="0">
                <anchor moveWithCells="1">
                  <from>
                    <xdr:col>1</xdr:col>
                    <xdr:colOff>66675</xdr:colOff>
                    <xdr:row>679</xdr:row>
                    <xdr:rowOff>0</xdr:rowOff>
                  </from>
                  <to>
                    <xdr:col>1</xdr:col>
                    <xdr:colOff>876300</xdr:colOff>
                    <xdr:row>680</xdr:row>
                    <xdr:rowOff>0</xdr:rowOff>
                  </to>
                </anchor>
              </controlPr>
            </control>
          </mc:Choice>
        </mc:AlternateContent>
        <mc:AlternateContent xmlns:mc="http://schemas.openxmlformats.org/markup-compatibility/2006">
          <mc:Choice Requires="x14">
            <control shapeId="1434" r:id="rId337" name="Check Box 410">
              <controlPr defaultSize="0" autoFill="0" autoLine="0" autoPict="0">
                <anchor moveWithCells="1">
                  <from>
                    <xdr:col>1</xdr:col>
                    <xdr:colOff>66675</xdr:colOff>
                    <xdr:row>682</xdr:row>
                    <xdr:rowOff>0</xdr:rowOff>
                  </from>
                  <to>
                    <xdr:col>1</xdr:col>
                    <xdr:colOff>876300</xdr:colOff>
                    <xdr:row>683</xdr:row>
                    <xdr:rowOff>0</xdr:rowOff>
                  </to>
                </anchor>
              </controlPr>
            </control>
          </mc:Choice>
        </mc:AlternateContent>
        <mc:AlternateContent xmlns:mc="http://schemas.openxmlformats.org/markup-compatibility/2006">
          <mc:Choice Requires="x14">
            <control shapeId="1436" r:id="rId338" name="Check Box 412">
              <controlPr defaultSize="0" autoFill="0" autoLine="0" autoPict="0">
                <anchor moveWithCells="1">
                  <from>
                    <xdr:col>1</xdr:col>
                    <xdr:colOff>66675</xdr:colOff>
                    <xdr:row>682</xdr:row>
                    <xdr:rowOff>0</xdr:rowOff>
                  </from>
                  <to>
                    <xdr:col>2</xdr:col>
                    <xdr:colOff>38100</xdr:colOff>
                    <xdr:row>683</xdr:row>
                    <xdr:rowOff>0</xdr:rowOff>
                  </to>
                </anchor>
              </controlPr>
            </control>
          </mc:Choice>
        </mc:AlternateContent>
        <mc:AlternateContent xmlns:mc="http://schemas.openxmlformats.org/markup-compatibility/2006">
          <mc:Choice Requires="x14">
            <control shapeId="1437" r:id="rId339" name="Check Box 413">
              <controlPr defaultSize="0" autoFill="0" autoLine="0" autoPict="0">
                <anchor moveWithCells="1">
                  <from>
                    <xdr:col>1</xdr:col>
                    <xdr:colOff>66675</xdr:colOff>
                    <xdr:row>685</xdr:row>
                    <xdr:rowOff>0</xdr:rowOff>
                  </from>
                  <to>
                    <xdr:col>1</xdr:col>
                    <xdr:colOff>876300</xdr:colOff>
                    <xdr:row>686</xdr:row>
                    <xdr:rowOff>0</xdr:rowOff>
                  </to>
                </anchor>
              </controlPr>
            </control>
          </mc:Choice>
        </mc:AlternateContent>
        <mc:AlternateContent xmlns:mc="http://schemas.openxmlformats.org/markup-compatibility/2006">
          <mc:Choice Requires="x14">
            <control shapeId="1438" r:id="rId340" name="Check Box 414">
              <controlPr defaultSize="0" autoFill="0" autoLine="0" autoPict="0">
                <anchor moveWithCells="1">
                  <from>
                    <xdr:col>1</xdr:col>
                    <xdr:colOff>66675</xdr:colOff>
                    <xdr:row>686</xdr:row>
                    <xdr:rowOff>0</xdr:rowOff>
                  </from>
                  <to>
                    <xdr:col>1</xdr:col>
                    <xdr:colOff>876300</xdr:colOff>
                    <xdr:row>687</xdr:row>
                    <xdr:rowOff>0</xdr:rowOff>
                  </to>
                </anchor>
              </controlPr>
            </control>
          </mc:Choice>
        </mc:AlternateContent>
        <mc:AlternateContent xmlns:mc="http://schemas.openxmlformats.org/markup-compatibility/2006">
          <mc:Choice Requires="x14">
            <control shapeId="1439" r:id="rId341" name="Check Box 415">
              <controlPr defaultSize="0" autoFill="0" autoLine="0" autoPict="0">
                <anchor moveWithCells="1">
                  <from>
                    <xdr:col>1</xdr:col>
                    <xdr:colOff>66675</xdr:colOff>
                    <xdr:row>689</xdr:row>
                    <xdr:rowOff>0</xdr:rowOff>
                  </from>
                  <to>
                    <xdr:col>1</xdr:col>
                    <xdr:colOff>876300</xdr:colOff>
                    <xdr:row>690</xdr:row>
                    <xdr:rowOff>0</xdr:rowOff>
                  </to>
                </anchor>
              </controlPr>
            </control>
          </mc:Choice>
        </mc:AlternateContent>
        <mc:AlternateContent xmlns:mc="http://schemas.openxmlformats.org/markup-compatibility/2006">
          <mc:Choice Requires="x14">
            <control shapeId="1440" r:id="rId342" name="Check Box 416">
              <controlPr defaultSize="0" autoFill="0" autoLine="0" autoPict="0">
                <anchor moveWithCells="1">
                  <from>
                    <xdr:col>1</xdr:col>
                    <xdr:colOff>66675</xdr:colOff>
                    <xdr:row>690</xdr:row>
                    <xdr:rowOff>0</xdr:rowOff>
                  </from>
                  <to>
                    <xdr:col>1</xdr:col>
                    <xdr:colOff>876300</xdr:colOff>
                    <xdr:row>691</xdr:row>
                    <xdr:rowOff>0</xdr:rowOff>
                  </to>
                </anchor>
              </controlPr>
            </control>
          </mc:Choice>
        </mc:AlternateContent>
        <mc:AlternateContent xmlns:mc="http://schemas.openxmlformats.org/markup-compatibility/2006">
          <mc:Choice Requires="x14">
            <control shapeId="1441" r:id="rId343" name="Check Box 417">
              <controlPr defaultSize="0" autoFill="0" autoLine="0" autoPict="0">
                <anchor moveWithCells="1">
                  <from>
                    <xdr:col>1</xdr:col>
                    <xdr:colOff>66675</xdr:colOff>
                    <xdr:row>691</xdr:row>
                    <xdr:rowOff>0</xdr:rowOff>
                  </from>
                  <to>
                    <xdr:col>1</xdr:col>
                    <xdr:colOff>876300</xdr:colOff>
                    <xdr:row>692</xdr:row>
                    <xdr:rowOff>0</xdr:rowOff>
                  </to>
                </anchor>
              </controlPr>
            </control>
          </mc:Choice>
        </mc:AlternateContent>
        <mc:AlternateContent xmlns:mc="http://schemas.openxmlformats.org/markup-compatibility/2006">
          <mc:Choice Requires="x14">
            <control shapeId="1442" r:id="rId344" name="Check Box 418">
              <controlPr defaultSize="0" autoFill="0" autoLine="0" autoPict="0">
                <anchor moveWithCells="1">
                  <from>
                    <xdr:col>1</xdr:col>
                    <xdr:colOff>66675</xdr:colOff>
                    <xdr:row>694</xdr:row>
                    <xdr:rowOff>0</xdr:rowOff>
                  </from>
                  <to>
                    <xdr:col>1</xdr:col>
                    <xdr:colOff>876300</xdr:colOff>
                    <xdr:row>695</xdr:row>
                    <xdr:rowOff>0</xdr:rowOff>
                  </to>
                </anchor>
              </controlPr>
            </control>
          </mc:Choice>
        </mc:AlternateContent>
        <mc:AlternateContent xmlns:mc="http://schemas.openxmlformats.org/markup-compatibility/2006">
          <mc:Choice Requires="x14">
            <control shapeId="1443" r:id="rId345" name="Check Box 419">
              <controlPr defaultSize="0" autoFill="0" autoLine="0" autoPict="0">
                <anchor moveWithCells="1">
                  <from>
                    <xdr:col>1</xdr:col>
                    <xdr:colOff>66675</xdr:colOff>
                    <xdr:row>695</xdr:row>
                    <xdr:rowOff>0</xdr:rowOff>
                  </from>
                  <to>
                    <xdr:col>1</xdr:col>
                    <xdr:colOff>876300</xdr:colOff>
                    <xdr:row>696</xdr:row>
                    <xdr:rowOff>0</xdr:rowOff>
                  </to>
                </anchor>
              </controlPr>
            </control>
          </mc:Choice>
        </mc:AlternateContent>
        <mc:AlternateContent xmlns:mc="http://schemas.openxmlformats.org/markup-compatibility/2006">
          <mc:Choice Requires="x14">
            <control shapeId="1444" r:id="rId346" name="Check Box 420">
              <controlPr defaultSize="0" autoFill="0" autoLine="0" autoPict="0">
                <anchor moveWithCells="1">
                  <from>
                    <xdr:col>1</xdr:col>
                    <xdr:colOff>66675</xdr:colOff>
                    <xdr:row>696</xdr:row>
                    <xdr:rowOff>0</xdr:rowOff>
                  </from>
                  <to>
                    <xdr:col>1</xdr:col>
                    <xdr:colOff>876300</xdr:colOff>
                    <xdr:row>697</xdr:row>
                    <xdr:rowOff>0</xdr:rowOff>
                  </to>
                </anchor>
              </controlPr>
            </control>
          </mc:Choice>
        </mc:AlternateContent>
        <mc:AlternateContent xmlns:mc="http://schemas.openxmlformats.org/markup-compatibility/2006">
          <mc:Choice Requires="x14">
            <control shapeId="1445" r:id="rId347" name="Check Box 421">
              <controlPr defaultSize="0" autoFill="0" autoLine="0" autoPict="0">
                <anchor moveWithCells="1">
                  <from>
                    <xdr:col>1</xdr:col>
                    <xdr:colOff>66675</xdr:colOff>
                    <xdr:row>697</xdr:row>
                    <xdr:rowOff>0</xdr:rowOff>
                  </from>
                  <to>
                    <xdr:col>1</xdr:col>
                    <xdr:colOff>876300</xdr:colOff>
                    <xdr:row>698</xdr:row>
                    <xdr:rowOff>0</xdr:rowOff>
                  </to>
                </anchor>
              </controlPr>
            </control>
          </mc:Choice>
        </mc:AlternateContent>
        <mc:AlternateContent xmlns:mc="http://schemas.openxmlformats.org/markup-compatibility/2006">
          <mc:Choice Requires="x14">
            <control shapeId="1446" r:id="rId348" name="Check Box 422">
              <controlPr defaultSize="0" autoFill="0" autoLine="0" autoPict="0">
                <anchor moveWithCells="1">
                  <from>
                    <xdr:col>1</xdr:col>
                    <xdr:colOff>66675</xdr:colOff>
                    <xdr:row>698</xdr:row>
                    <xdr:rowOff>0</xdr:rowOff>
                  </from>
                  <to>
                    <xdr:col>1</xdr:col>
                    <xdr:colOff>876300</xdr:colOff>
                    <xdr:row>699</xdr:row>
                    <xdr:rowOff>0</xdr:rowOff>
                  </to>
                </anchor>
              </controlPr>
            </control>
          </mc:Choice>
        </mc:AlternateContent>
        <mc:AlternateContent xmlns:mc="http://schemas.openxmlformats.org/markup-compatibility/2006">
          <mc:Choice Requires="x14">
            <control shapeId="1447" r:id="rId349" name="Check Box 423">
              <controlPr defaultSize="0" autoFill="0" autoLine="0" autoPict="0">
                <anchor moveWithCells="1">
                  <from>
                    <xdr:col>1</xdr:col>
                    <xdr:colOff>66675</xdr:colOff>
                    <xdr:row>688</xdr:row>
                    <xdr:rowOff>0</xdr:rowOff>
                  </from>
                  <to>
                    <xdr:col>1</xdr:col>
                    <xdr:colOff>876300</xdr:colOff>
                    <xdr:row>689</xdr:row>
                    <xdr:rowOff>0</xdr:rowOff>
                  </to>
                </anchor>
              </controlPr>
            </control>
          </mc:Choice>
        </mc:AlternateContent>
        <mc:AlternateContent xmlns:mc="http://schemas.openxmlformats.org/markup-compatibility/2006">
          <mc:Choice Requires="x14">
            <control shapeId="1448" r:id="rId350" name="Check Box 424">
              <controlPr defaultSize="0" autoFill="0" autoLine="0" autoPict="0">
                <anchor moveWithCells="1">
                  <from>
                    <xdr:col>1</xdr:col>
                    <xdr:colOff>66675</xdr:colOff>
                    <xdr:row>693</xdr:row>
                    <xdr:rowOff>0</xdr:rowOff>
                  </from>
                  <to>
                    <xdr:col>1</xdr:col>
                    <xdr:colOff>876300</xdr:colOff>
                    <xdr:row>694</xdr:row>
                    <xdr:rowOff>0</xdr:rowOff>
                  </to>
                </anchor>
              </controlPr>
            </control>
          </mc:Choice>
        </mc:AlternateContent>
        <mc:AlternateContent xmlns:mc="http://schemas.openxmlformats.org/markup-compatibility/2006">
          <mc:Choice Requires="x14">
            <control shapeId="1449" r:id="rId351" name="Check Box 425">
              <controlPr defaultSize="0" autoFill="0" autoLine="0" autoPict="0">
                <anchor moveWithCells="1">
                  <from>
                    <xdr:col>1</xdr:col>
                    <xdr:colOff>66675</xdr:colOff>
                    <xdr:row>687</xdr:row>
                    <xdr:rowOff>0</xdr:rowOff>
                  </from>
                  <to>
                    <xdr:col>2</xdr:col>
                    <xdr:colOff>66675</xdr:colOff>
                    <xdr:row>688</xdr:row>
                    <xdr:rowOff>0</xdr:rowOff>
                  </to>
                </anchor>
              </controlPr>
            </control>
          </mc:Choice>
        </mc:AlternateContent>
        <mc:AlternateContent xmlns:mc="http://schemas.openxmlformats.org/markup-compatibility/2006">
          <mc:Choice Requires="x14">
            <control shapeId="1450" r:id="rId352" name="Check Box 426">
              <controlPr defaultSize="0" autoFill="0" autoLine="0" autoPict="0">
                <anchor moveWithCells="1">
                  <from>
                    <xdr:col>1</xdr:col>
                    <xdr:colOff>66675</xdr:colOff>
                    <xdr:row>688</xdr:row>
                    <xdr:rowOff>0</xdr:rowOff>
                  </from>
                  <to>
                    <xdr:col>2</xdr:col>
                    <xdr:colOff>66675</xdr:colOff>
                    <xdr:row>689</xdr:row>
                    <xdr:rowOff>0</xdr:rowOff>
                  </to>
                </anchor>
              </controlPr>
            </control>
          </mc:Choice>
        </mc:AlternateContent>
        <mc:AlternateContent xmlns:mc="http://schemas.openxmlformats.org/markup-compatibility/2006">
          <mc:Choice Requires="x14">
            <control shapeId="1451" r:id="rId353" name="Check Box 427">
              <controlPr defaultSize="0" autoFill="0" autoLine="0" autoPict="0">
                <anchor moveWithCells="1">
                  <from>
                    <xdr:col>1</xdr:col>
                    <xdr:colOff>66675</xdr:colOff>
                    <xdr:row>689</xdr:row>
                    <xdr:rowOff>0</xdr:rowOff>
                  </from>
                  <to>
                    <xdr:col>2</xdr:col>
                    <xdr:colOff>66675</xdr:colOff>
                    <xdr:row>690</xdr:row>
                    <xdr:rowOff>0</xdr:rowOff>
                  </to>
                </anchor>
              </controlPr>
            </control>
          </mc:Choice>
        </mc:AlternateContent>
        <mc:AlternateContent xmlns:mc="http://schemas.openxmlformats.org/markup-compatibility/2006">
          <mc:Choice Requires="x14">
            <control shapeId="1452" r:id="rId354" name="Check Box 428">
              <controlPr defaultSize="0" autoFill="0" autoLine="0" autoPict="0">
                <anchor moveWithCells="1">
                  <from>
                    <xdr:col>1</xdr:col>
                    <xdr:colOff>66675</xdr:colOff>
                    <xdr:row>690</xdr:row>
                    <xdr:rowOff>0</xdr:rowOff>
                  </from>
                  <to>
                    <xdr:col>2</xdr:col>
                    <xdr:colOff>66675</xdr:colOff>
                    <xdr:row>691</xdr:row>
                    <xdr:rowOff>0</xdr:rowOff>
                  </to>
                </anchor>
              </controlPr>
            </control>
          </mc:Choice>
        </mc:AlternateContent>
        <mc:AlternateContent xmlns:mc="http://schemas.openxmlformats.org/markup-compatibility/2006">
          <mc:Choice Requires="x14">
            <control shapeId="1453" r:id="rId355" name="Check Box 429">
              <controlPr defaultSize="0" autoFill="0" autoLine="0" autoPict="0">
                <anchor moveWithCells="1">
                  <from>
                    <xdr:col>1</xdr:col>
                    <xdr:colOff>66675</xdr:colOff>
                    <xdr:row>691</xdr:row>
                    <xdr:rowOff>0</xdr:rowOff>
                  </from>
                  <to>
                    <xdr:col>2</xdr:col>
                    <xdr:colOff>66675</xdr:colOff>
                    <xdr:row>692</xdr:row>
                    <xdr:rowOff>0</xdr:rowOff>
                  </to>
                </anchor>
              </controlPr>
            </control>
          </mc:Choice>
        </mc:AlternateContent>
        <mc:AlternateContent xmlns:mc="http://schemas.openxmlformats.org/markup-compatibility/2006">
          <mc:Choice Requires="x14">
            <control shapeId="1454" r:id="rId356" name="Check Box 430">
              <controlPr defaultSize="0" autoFill="0" autoLine="0" autoPict="0">
                <anchor moveWithCells="1">
                  <from>
                    <xdr:col>1</xdr:col>
                    <xdr:colOff>66675</xdr:colOff>
                    <xdr:row>692</xdr:row>
                    <xdr:rowOff>0</xdr:rowOff>
                  </from>
                  <to>
                    <xdr:col>2</xdr:col>
                    <xdr:colOff>66675</xdr:colOff>
                    <xdr:row>693</xdr:row>
                    <xdr:rowOff>0</xdr:rowOff>
                  </to>
                </anchor>
              </controlPr>
            </control>
          </mc:Choice>
        </mc:AlternateContent>
        <mc:AlternateContent xmlns:mc="http://schemas.openxmlformats.org/markup-compatibility/2006">
          <mc:Choice Requires="x14">
            <control shapeId="1455" r:id="rId357" name="Check Box 431">
              <controlPr defaultSize="0" autoFill="0" autoLine="0" autoPict="0">
                <anchor moveWithCells="1">
                  <from>
                    <xdr:col>1</xdr:col>
                    <xdr:colOff>66675</xdr:colOff>
                    <xdr:row>693</xdr:row>
                    <xdr:rowOff>0</xdr:rowOff>
                  </from>
                  <to>
                    <xdr:col>2</xdr:col>
                    <xdr:colOff>66675</xdr:colOff>
                    <xdr:row>694</xdr:row>
                    <xdr:rowOff>0</xdr:rowOff>
                  </to>
                </anchor>
              </controlPr>
            </control>
          </mc:Choice>
        </mc:AlternateContent>
        <mc:AlternateContent xmlns:mc="http://schemas.openxmlformats.org/markup-compatibility/2006">
          <mc:Choice Requires="x14">
            <control shapeId="1456" r:id="rId358" name="Check Box 432">
              <controlPr defaultSize="0" autoFill="0" autoLine="0" autoPict="0">
                <anchor moveWithCells="1">
                  <from>
                    <xdr:col>1</xdr:col>
                    <xdr:colOff>66675</xdr:colOff>
                    <xdr:row>694</xdr:row>
                    <xdr:rowOff>0</xdr:rowOff>
                  </from>
                  <to>
                    <xdr:col>2</xdr:col>
                    <xdr:colOff>66675</xdr:colOff>
                    <xdr:row>695</xdr:row>
                    <xdr:rowOff>0</xdr:rowOff>
                  </to>
                </anchor>
              </controlPr>
            </control>
          </mc:Choice>
        </mc:AlternateContent>
        <mc:AlternateContent xmlns:mc="http://schemas.openxmlformats.org/markup-compatibility/2006">
          <mc:Choice Requires="x14">
            <control shapeId="1457" r:id="rId359" name="Check Box 433">
              <controlPr defaultSize="0" autoFill="0" autoLine="0" autoPict="0">
                <anchor moveWithCells="1">
                  <from>
                    <xdr:col>1</xdr:col>
                    <xdr:colOff>66675</xdr:colOff>
                    <xdr:row>695</xdr:row>
                    <xdr:rowOff>0</xdr:rowOff>
                  </from>
                  <to>
                    <xdr:col>2</xdr:col>
                    <xdr:colOff>66675</xdr:colOff>
                    <xdr:row>696</xdr:row>
                    <xdr:rowOff>0</xdr:rowOff>
                  </to>
                </anchor>
              </controlPr>
            </control>
          </mc:Choice>
        </mc:AlternateContent>
        <mc:AlternateContent xmlns:mc="http://schemas.openxmlformats.org/markup-compatibility/2006">
          <mc:Choice Requires="x14">
            <control shapeId="1458" r:id="rId360" name="Check Box 434">
              <controlPr defaultSize="0" autoFill="0" autoLine="0" autoPict="0">
                <anchor moveWithCells="1">
                  <from>
                    <xdr:col>1</xdr:col>
                    <xdr:colOff>66675</xdr:colOff>
                    <xdr:row>696</xdr:row>
                    <xdr:rowOff>0</xdr:rowOff>
                  </from>
                  <to>
                    <xdr:col>2</xdr:col>
                    <xdr:colOff>66675</xdr:colOff>
                    <xdr:row>697</xdr:row>
                    <xdr:rowOff>0</xdr:rowOff>
                  </to>
                </anchor>
              </controlPr>
            </control>
          </mc:Choice>
        </mc:AlternateContent>
        <mc:AlternateContent xmlns:mc="http://schemas.openxmlformats.org/markup-compatibility/2006">
          <mc:Choice Requires="x14">
            <control shapeId="1459" r:id="rId361" name="Check Box 435">
              <controlPr defaultSize="0" autoFill="0" autoLine="0" autoPict="0">
                <anchor moveWithCells="1">
                  <from>
                    <xdr:col>1</xdr:col>
                    <xdr:colOff>66675</xdr:colOff>
                    <xdr:row>697</xdr:row>
                    <xdr:rowOff>0</xdr:rowOff>
                  </from>
                  <to>
                    <xdr:col>2</xdr:col>
                    <xdr:colOff>66675</xdr:colOff>
                    <xdr:row>698</xdr:row>
                    <xdr:rowOff>0</xdr:rowOff>
                  </to>
                </anchor>
              </controlPr>
            </control>
          </mc:Choice>
        </mc:AlternateContent>
        <mc:AlternateContent xmlns:mc="http://schemas.openxmlformats.org/markup-compatibility/2006">
          <mc:Choice Requires="x14">
            <control shapeId="1460" r:id="rId362" name="Check Box 436">
              <controlPr defaultSize="0" autoFill="0" autoLine="0" autoPict="0">
                <anchor moveWithCells="1">
                  <from>
                    <xdr:col>1</xdr:col>
                    <xdr:colOff>66675</xdr:colOff>
                    <xdr:row>698</xdr:row>
                    <xdr:rowOff>0</xdr:rowOff>
                  </from>
                  <to>
                    <xdr:col>2</xdr:col>
                    <xdr:colOff>66675</xdr:colOff>
                    <xdr:row>699</xdr:row>
                    <xdr:rowOff>0</xdr:rowOff>
                  </to>
                </anchor>
              </controlPr>
            </control>
          </mc:Choice>
        </mc:AlternateContent>
        <mc:AlternateContent xmlns:mc="http://schemas.openxmlformats.org/markup-compatibility/2006">
          <mc:Choice Requires="x14">
            <control shapeId="1461" r:id="rId363" name="Check Box 437">
              <controlPr defaultSize="0" autoFill="0" autoLine="0" autoPict="0">
                <anchor moveWithCells="1">
                  <from>
                    <xdr:col>1</xdr:col>
                    <xdr:colOff>66675</xdr:colOff>
                    <xdr:row>699</xdr:row>
                    <xdr:rowOff>0</xdr:rowOff>
                  </from>
                  <to>
                    <xdr:col>2</xdr:col>
                    <xdr:colOff>66675</xdr:colOff>
                    <xdr:row>700</xdr:row>
                    <xdr:rowOff>0</xdr:rowOff>
                  </to>
                </anchor>
              </controlPr>
            </control>
          </mc:Choice>
        </mc:AlternateContent>
        <mc:AlternateContent xmlns:mc="http://schemas.openxmlformats.org/markup-compatibility/2006">
          <mc:Choice Requires="x14">
            <control shapeId="1462" r:id="rId364" name="Check Box 438">
              <controlPr defaultSize="0" autoFill="0" autoLine="0" autoPict="0">
                <anchor moveWithCells="1">
                  <from>
                    <xdr:col>1</xdr:col>
                    <xdr:colOff>66675</xdr:colOff>
                    <xdr:row>700</xdr:row>
                    <xdr:rowOff>0</xdr:rowOff>
                  </from>
                  <to>
                    <xdr:col>2</xdr:col>
                    <xdr:colOff>66675</xdr:colOff>
                    <xdr:row>701</xdr:row>
                    <xdr:rowOff>0</xdr:rowOff>
                  </to>
                </anchor>
              </controlPr>
            </control>
          </mc:Choice>
        </mc:AlternateContent>
        <mc:AlternateContent xmlns:mc="http://schemas.openxmlformats.org/markup-compatibility/2006">
          <mc:Choice Requires="x14">
            <control shapeId="1463" r:id="rId365" name="Check Box 439">
              <controlPr defaultSize="0" autoFill="0" autoLine="0" autoPict="0">
                <anchor moveWithCells="1">
                  <from>
                    <xdr:col>1</xdr:col>
                    <xdr:colOff>66675</xdr:colOff>
                    <xdr:row>701</xdr:row>
                    <xdr:rowOff>0</xdr:rowOff>
                  </from>
                  <to>
                    <xdr:col>2</xdr:col>
                    <xdr:colOff>66675</xdr:colOff>
                    <xdr:row>702</xdr:row>
                    <xdr:rowOff>0</xdr:rowOff>
                  </to>
                </anchor>
              </controlPr>
            </control>
          </mc:Choice>
        </mc:AlternateContent>
        <mc:AlternateContent xmlns:mc="http://schemas.openxmlformats.org/markup-compatibility/2006">
          <mc:Choice Requires="x14">
            <control shapeId="1464" r:id="rId366" name="Check Box 440">
              <controlPr defaultSize="0" autoFill="0" autoLine="0" autoPict="0">
                <anchor moveWithCells="1">
                  <from>
                    <xdr:col>1</xdr:col>
                    <xdr:colOff>66675</xdr:colOff>
                    <xdr:row>702</xdr:row>
                    <xdr:rowOff>0</xdr:rowOff>
                  </from>
                  <to>
                    <xdr:col>1</xdr:col>
                    <xdr:colOff>876300</xdr:colOff>
                    <xdr:row>703</xdr:row>
                    <xdr:rowOff>0</xdr:rowOff>
                  </to>
                </anchor>
              </controlPr>
            </control>
          </mc:Choice>
        </mc:AlternateContent>
        <mc:AlternateContent xmlns:mc="http://schemas.openxmlformats.org/markup-compatibility/2006">
          <mc:Choice Requires="x14">
            <control shapeId="1465" r:id="rId367" name="Check Box 441">
              <controlPr defaultSize="0" autoFill="0" autoLine="0" autoPict="0">
                <anchor moveWithCells="1">
                  <from>
                    <xdr:col>1</xdr:col>
                    <xdr:colOff>66675</xdr:colOff>
                    <xdr:row>703</xdr:row>
                    <xdr:rowOff>0</xdr:rowOff>
                  </from>
                  <to>
                    <xdr:col>1</xdr:col>
                    <xdr:colOff>876300</xdr:colOff>
                    <xdr:row>704</xdr:row>
                    <xdr:rowOff>0</xdr:rowOff>
                  </to>
                </anchor>
              </controlPr>
            </control>
          </mc:Choice>
        </mc:AlternateContent>
        <mc:AlternateContent xmlns:mc="http://schemas.openxmlformats.org/markup-compatibility/2006">
          <mc:Choice Requires="x14">
            <control shapeId="1466" r:id="rId368" name="Check Box 442">
              <controlPr defaultSize="0" autoFill="0" autoLine="0" autoPict="0">
                <anchor moveWithCells="1">
                  <from>
                    <xdr:col>1</xdr:col>
                    <xdr:colOff>66675</xdr:colOff>
                    <xdr:row>706</xdr:row>
                    <xdr:rowOff>0</xdr:rowOff>
                  </from>
                  <to>
                    <xdr:col>1</xdr:col>
                    <xdr:colOff>876300</xdr:colOff>
                    <xdr:row>707</xdr:row>
                    <xdr:rowOff>0</xdr:rowOff>
                  </to>
                </anchor>
              </controlPr>
            </control>
          </mc:Choice>
        </mc:AlternateContent>
        <mc:AlternateContent xmlns:mc="http://schemas.openxmlformats.org/markup-compatibility/2006">
          <mc:Choice Requires="x14">
            <control shapeId="1467" r:id="rId369" name="Check Box 443">
              <controlPr defaultSize="0" autoFill="0" autoLine="0" autoPict="0">
                <anchor moveWithCells="1">
                  <from>
                    <xdr:col>1</xdr:col>
                    <xdr:colOff>66675</xdr:colOff>
                    <xdr:row>707</xdr:row>
                    <xdr:rowOff>0</xdr:rowOff>
                  </from>
                  <to>
                    <xdr:col>1</xdr:col>
                    <xdr:colOff>876300</xdr:colOff>
                    <xdr:row>708</xdr:row>
                    <xdr:rowOff>0</xdr:rowOff>
                  </to>
                </anchor>
              </controlPr>
            </control>
          </mc:Choice>
        </mc:AlternateContent>
        <mc:AlternateContent xmlns:mc="http://schemas.openxmlformats.org/markup-compatibility/2006">
          <mc:Choice Requires="x14">
            <control shapeId="1468" r:id="rId370" name="Check Box 444">
              <controlPr defaultSize="0" autoFill="0" autoLine="0" autoPict="0">
                <anchor moveWithCells="1">
                  <from>
                    <xdr:col>1</xdr:col>
                    <xdr:colOff>66675</xdr:colOff>
                    <xdr:row>708</xdr:row>
                    <xdr:rowOff>0</xdr:rowOff>
                  </from>
                  <to>
                    <xdr:col>1</xdr:col>
                    <xdr:colOff>876300</xdr:colOff>
                    <xdr:row>709</xdr:row>
                    <xdr:rowOff>0</xdr:rowOff>
                  </to>
                </anchor>
              </controlPr>
            </control>
          </mc:Choice>
        </mc:AlternateContent>
        <mc:AlternateContent xmlns:mc="http://schemas.openxmlformats.org/markup-compatibility/2006">
          <mc:Choice Requires="x14">
            <control shapeId="1469" r:id="rId371" name="Check Box 445">
              <controlPr defaultSize="0" autoFill="0" autoLine="0" autoPict="0">
                <anchor moveWithCells="1">
                  <from>
                    <xdr:col>1</xdr:col>
                    <xdr:colOff>66675</xdr:colOff>
                    <xdr:row>709</xdr:row>
                    <xdr:rowOff>0</xdr:rowOff>
                  </from>
                  <to>
                    <xdr:col>1</xdr:col>
                    <xdr:colOff>876300</xdr:colOff>
                    <xdr:row>710</xdr:row>
                    <xdr:rowOff>0</xdr:rowOff>
                  </to>
                </anchor>
              </controlPr>
            </control>
          </mc:Choice>
        </mc:AlternateContent>
        <mc:AlternateContent xmlns:mc="http://schemas.openxmlformats.org/markup-compatibility/2006">
          <mc:Choice Requires="x14">
            <control shapeId="1470" r:id="rId372" name="Check Box 446">
              <controlPr defaultSize="0" autoFill="0" autoLine="0" autoPict="0">
                <anchor moveWithCells="1">
                  <from>
                    <xdr:col>1</xdr:col>
                    <xdr:colOff>66675</xdr:colOff>
                    <xdr:row>710</xdr:row>
                    <xdr:rowOff>0</xdr:rowOff>
                  </from>
                  <to>
                    <xdr:col>1</xdr:col>
                    <xdr:colOff>876300</xdr:colOff>
                    <xdr:row>711</xdr:row>
                    <xdr:rowOff>0</xdr:rowOff>
                  </to>
                </anchor>
              </controlPr>
            </control>
          </mc:Choice>
        </mc:AlternateContent>
        <mc:AlternateContent xmlns:mc="http://schemas.openxmlformats.org/markup-compatibility/2006">
          <mc:Choice Requires="x14">
            <control shapeId="1471" r:id="rId373" name="Check Box 447">
              <controlPr defaultSize="0" autoFill="0" autoLine="0" autoPict="0">
                <anchor moveWithCells="1">
                  <from>
                    <xdr:col>1</xdr:col>
                    <xdr:colOff>66675</xdr:colOff>
                    <xdr:row>705</xdr:row>
                    <xdr:rowOff>0</xdr:rowOff>
                  </from>
                  <to>
                    <xdr:col>1</xdr:col>
                    <xdr:colOff>876300</xdr:colOff>
                    <xdr:row>706</xdr:row>
                    <xdr:rowOff>0</xdr:rowOff>
                  </to>
                </anchor>
              </controlPr>
            </control>
          </mc:Choice>
        </mc:AlternateContent>
        <mc:AlternateContent xmlns:mc="http://schemas.openxmlformats.org/markup-compatibility/2006">
          <mc:Choice Requires="x14">
            <control shapeId="1472" r:id="rId374" name="Check Box 448">
              <controlPr defaultSize="0" autoFill="0" autoLine="0" autoPict="0">
                <anchor moveWithCells="1">
                  <from>
                    <xdr:col>1</xdr:col>
                    <xdr:colOff>66675</xdr:colOff>
                    <xdr:row>702</xdr:row>
                    <xdr:rowOff>0</xdr:rowOff>
                  </from>
                  <to>
                    <xdr:col>2</xdr:col>
                    <xdr:colOff>66675</xdr:colOff>
                    <xdr:row>703</xdr:row>
                    <xdr:rowOff>0</xdr:rowOff>
                  </to>
                </anchor>
              </controlPr>
            </control>
          </mc:Choice>
        </mc:AlternateContent>
        <mc:AlternateContent xmlns:mc="http://schemas.openxmlformats.org/markup-compatibility/2006">
          <mc:Choice Requires="x14">
            <control shapeId="1473" r:id="rId375" name="Check Box 449">
              <controlPr defaultSize="0" autoFill="0" autoLine="0" autoPict="0">
                <anchor moveWithCells="1">
                  <from>
                    <xdr:col>1</xdr:col>
                    <xdr:colOff>66675</xdr:colOff>
                    <xdr:row>703</xdr:row>
                    <xdr:rowOff>0</xdr:rowOff>
                  </from>
                  <to>
                    <xdr:col>2</xdr:col>
                    <xdr:colOff>66675</xdr:colOff>
                    <xdr:row>704</xdr:row>
                    <xdr:rowOff>0</xdr:rowOff>
                  </to>
                </anchor>
              </controlPr>
            </control>
          </mc:Choice>
        </mc:AlternateContent>
        <mc:AlternateContent xmlns:mc="http://schemas.openxmlformats.org/markup-compatibility/2006">
          <mc:Choice Requires="x14">
            <control shapeId="1474" r:id="rId376" name="Check Box 450">
              <controlPr defaultSize="0" autoFill="0" autoLine="0" autoPict="0">
                <anchor moveWithCells="1">
                  <from>
                    <xdr:col>1</xdr:col>
                    <xdr:colOff>66675</xdr:colOff>
                    <xdr:row>704</xdr:row>
                    <xdr:rowOff>0</xdr:rowOff>
                  </from>
                  <to>
                    <xdr:col>2</xdr:col>
                    <xdr:colOff>66675</xdr:colOff>
                    <xdr:row>705</xdr:row>
                    <xdr:rowOff>0</xdr:rowOff>
                  </to>
                </anchor>
              </controlPr>
            </control>
          </mc:Choice>
        </mc:AlternateContent>
        <mc:AlternateContent xmlns:mc="http://schemas.openxmlformats.org/markup-compatibility/2006">
          <mc:Choice Requires="x14">
            <control shapeId="1475" r:id="rId377" name="Check Box 451">
              <controlPr defaultSize="0" autoFill="0" autoLine="0" autoPict="0">
                <anchor moveWithCells="1">
                  <from>
                    <xdr:col>1</xdr:col>
                    <xdr:colOff>66675</xdr:colOff>
                    <xdr:row>705</xdr:row>
                    <xdr:rowOff>0</xdr:rowOff>
                  </from>
                  <to>
                    <xdr:col>2</xdr:col>
                    <xdr:colOff>66675</xdr:colOff>
                    <xdr:row>706</xdr:row>
                    <xdr:rowOff>0</xdr:rowOff>
                  </to>
                </anchor>
              </controlPr>
            </control>
          </mc:Choice>
        </mc:AlternateContent>
        <mc:AlternateContent xmlns:mc="http://schemas.openxmlformats.org/markup-compatibility/2006">
          <mc:Choice Requires="x14">
            <control shapeId="1476" r:id="rId378" name="Check Box 452">
              <controlPr defaultSize="0" autoFill="0" autoLine="0" autoPict="0">
                <anchor moveWithCells="1">
                  <from>
                    <xdr:col>1</xdr:col>
                    <xdr:colOff>66675</xdr:colOff>
                    <xdr:row>706</xdr:row>
                    <xdr:rowOff>0</xdr:rowOff>
                  </from>
                  <to>
                    <xdr:col>2</xdr:col>
                    <xdr:colOff>66675</xdr:colOff>
                    <xdr:row>707</xdr:row>
                    <xdr:rowOff>0</xdr:rowOff>
                  </to>
                </anchor>
              </controlPr>
            </control>
          </mc:Choice>
        </mc:AlternateContent>
        <mc:AlternateContent xmlns:mc="http://schemas.openxmlformats.org/markup-compatibility/2006">
          <mc:Choice Requires="x14">
            <control shapeId="1477" r:id="rId379" name="Check Box 453">
              <controlPr defaultSize="0" autoFill="0" autoLine="0" autoPict="0">
                <anchor moveWithCells="1">
                  <from>
                    <xdr:col>1</xdr:col>
                    <xdr:colOff>66675</xdr:colOff>
                    <xdr:row>707</xdr:row>
                    <xdr:rowOff>0</xdr:rowOff>
                  </from>
                  <to>
                    <xdr:col>2</xdr:col>
                    <xdr:colOff>66675</xdr:colOff>
                    <xdr:row>708</xdr:row>
                    <xdr:rowOff>0</xdr:rowOff>
                  </to>
                </anchor>
              </controlPr>
            </control>
          </mc:Choice>
        </mc:AlternateContent>
        <mc:AlternateContent xmlns:mc="http://schemas.openxmlformats.org/markup-compatibility/2006">
          <mc:Choice Requires="x14">
            <control shapeId="1478" r:id="rId380" name="Check Box 454">
              <controlPr defaultSize="0" autoFill="0" autoLine="0" autoPict="0">
                <anchor moveWithCells="1">
                  <from>
                    <xdr:col>1</xdr:col>
                    <xdr:colOff>66675</xdr:colOff>
                    <xdr:row>708</xdr:row>
                    <xdr:rowOff>0</xdr:rowOff>
                  </from>
                  <to>
                    <xdr:col>2</xdr:col>
                    <xdr:colOff>66675</xdr:colOff>
                    <xdr:row>709</xdr:row>
                    <xdr:rowOff>0</xdr:rowOff>
                  </to>
                </anchor>
              </controlPr>
            </control>
          </mc:Choice>
        </mc:AlternateContent>
        <mc:AlternateContent xmlns:mc="http://schemas.openxmlformats.org/markup-compatibility/2006">
          <mc:Choice Requires="x14">
            <control shapeId="1479" r:id="rId381" name="Check Box 455">
              <controlPr defaultSize="0" autoFill="0" autoLine="0" autoPict="0">
                <anchor moveWithCells="1">
                  <from>
                    <xdr:col>1</xdr:col>
                    <xdr:colOff>66675</xdr:colOff>
                    <xdr:row>709</xdr:row>
                    <xdr:rowOff>0</xdr:rowOff>
                  </from>
                  <to>
                    <xdr:col>2</xdr:col>
                    <xdr:colOff>66675</xdr:colOff>
                    <xdr:row>710</xdr:row>
                    <xdr:rowOff>0</xdr:rowOff>
                  </to>
                </anchor>
              </controlPr>
            </control>
          </mc:Choice>
        </mc:AlternateContent>
        <mc:AlternateContent xmlns:mc="http://schemas.openxmlformats.org/markup-compatibility/2006">
          <mc:Choice Requires="x14">
            <control shapeId="1480" r:id="rId382" name="Check Box 456">
              <controlPr defaultSize="0" autoFill="0" autoLine="0" autoPict="0">
                <anchor moveWithCells="1">
                  <from>
                    <xdr:col>1</xdr:col>
                    <xdr:colOff>66675</xdr:colOff>
                    <xdr:row>710</xdr:row>
                    <xdr:rowOff>0</xdr:rowOff>
                  </from>
                  <to>
                    <xdr:col>2</xdr:col>
                    <xdr:colOff>66675</xdr:colOff>
                    <xdr:row>711</xdr:row>
                    <xdr:rowOff>0</xdr:rowOff>
                  </to>
                </anchor>
              </controlPr>
            </control>
          </mc:Choice>
        </mc:AlternateContent>
        <mc:AlternateContent xmlns:mc="http://schemas.openxmlformats.org/markup-compatibility/2006">
          <mc:Choice Requires="x14">
            <control shapeId="1481" r:id="rId383" name="Check Box 457">
              <controlPr defaultSize="0" autoFill="0" autoLine="0" autoPict="0">
                <anchor moveWithCells="1">
                  <from>
                    <xdr:col>1</xdr:col>
                    <xdr:colOff>66675</xdr:colOff>
                    <xdr:row>711</xdr:row>
                    <xdr:rowOff>0</xdr:rowOff>
                  </from>
                  <to>
                    <xdr:col>2</xdr:col>
                    <xdr:colOff>66675</xdr:colOff>
                    <xdr:row>712</xdr:row>
                    <xdr:rowOff>0</xdr:rowOff>
                  </to>
                </anchor>
              </controlPr>
            </control>
          </mc:Choice>
        </mc:AlternateContent>
        <mc:AlternateContent xmlns:mc="http://schemas.openxmlformats.org/markup-compatibility/2006">
          <mc:Choice Requires="x14">
            <control shapeId="1483" r:id="rId384" name="Check Box 459">
              <controlPr defaultSize="0" autoFill="0" autoLine="0" autoPict="0">
                <anchor moveWithCells="1">
                  <from>
                    <xdr:col>1</xdr:col>
                    <xdr:colOff>66675</xdr:colOff>
                    <xdr:row>714</xdr:row>
                    <xdr:rowOff>0</xdr:rowOff>
                  </from>
                  <to>
                    <xdr:col>1</xdr:col>
                    <xdr:colOff>885825</xdr:colOff>
                    <xdr:row>715</xdr:row>
                    <xdr:rowOff>0</xdr:rowOff>
                  </to>
                </anchor>
              </controlPr>
            </control>
          </mc:Choice>
        </mc:AlternateContent>
        <mc:AlternateContent xmlns:mc="http://schemas.openxmlformats.org/markup-compatibility/2006">
          <mc:Choice Requires="x14">
            <control shapeId="1484" r:id="rId385" name="Check Box 460">
              <controlPr defaultSize="0" autoFill="0" autoLine="0" autoPict="0">
                <anchor moveWithCells="1">
                  <from>
                    <xdr:col>1</xdr:col>
                    <xdr:colOff>66675</xdr:colOff>
                    <xdr:row>717</xdr:row>
                    <xdr:rowOff>0</xdr:rowOff>
                  </from>
                  <to>
                    <xdr:col>1</xdr:col>
                    <xdr:colOff>885825</xdr:colOff>
                    <xdr:row>718</xdr:row>
                    <xdr:rowOff>0</xdr:rowOff>
                  </to>
                </anchor>
              </controlPr>
            </control>
          </mc:Choice>
        </mc:AlternateContent>
        <mc:AlternateContent xmlns:mc="http://schemas.openxmlformats.org/markup-compatibility/2006">
          <mc:Choice Requires="x14">
            <control shapeId="1485" r:id="rId386" name="Check Box 461">
              <controlPr defaultSize="0" autoFill="0" autoLine="0" autoPict="0">
                <anchor moveWithCells="1">
                  <from>
                    <xdr:col>1</xdr:col>
                    <xdr:colOff>66675</xdr:colOff>
                    <xdr:row>717</xdr:row>
                    <xdr:rowOff>0</xdr:rowOff>
                  </from>
                  <to>
                    <xdr:col>2</xdr:col>
                    <xdr:colOff>66675</xdr:colOff>
                    <xdr:row>718</xdr:row>
                    <xdr:rowOff>0</xdr:rowOff>
                  </to>
                </anchor>
              </controlPr>
            </control>
          </mc:Choice>
        </mc:AlternateContent>
        <mc:AlternateContent xmlns:mc="http://schemas.openxmlformats.org/markup-compatibility/2006">
          <mc:Choice Requires="x14">
            <control shapeId="1486" r:id="rId387" name="Check Box 462">
              <controlPr defaultSize="0" autoFill="0" autoLine="0" autoPict="0">
                <anchor moveWithCells="1">
                  <from>
                    <xdr:col>1</xdr:col>
                    <xdr:colOff>66675</xdr:colOff>
                    <xdr:row>720</xdr:row>
                    <xdr:rowOff>0</xdr:rowOff>
                  </from>
                  <to>
                    <xdr:col>1</xdr:col>
                    <xdr:colOff>885825</xdr:colOff>
                    <xdr:row>721</xdr:row>
                    <xdr:rowOff>0</xdr:rowOff>
                  </to>
                </anchor>
              </controlPr>
            </control>
          </mc:Choice>
        </mc:AlternateContent>
        <mc:AlternateContent xmlns:mc="http://schemas.openxmlformats.org/markup-compatibility/2006">
          <mc:Choice Requires="x14">
            <control shapeId="1487" r:id="rId388" name="Check Box 463">
              <controlPr defaultSize="0" autoFill="0" autoLine="0" autoPict="0">
                <anchor moveWithCells="1">
                  <from>
                    <xdr:col>1</xdr:col>
                    <xdr:colOff>66675</xdr:colOff>
                    <xdr:row>723</xdr:row>
                    <xdr:rowOff>0</xdr:rowOff>
                  </from>
                  <to>
                    <xdr:col>1</xdr:col>
                    <xdr:colOff>885825</xdr:colOff>
                    <xdr:row>724</xdr:row>
                    <xdr:rowOff>0</xdr:rowOff>
                  </to>
                </anchor>
              </controlPr>
            </control>
          </mc:Choice>
        </mc:AlternateContent>
        <mc:AlternateContent xmlns:mc="http://schemas.openxmlformats.org/markup-compatibility/2006">
          <mc:Choice Requires="x14">
            <control shapeId="1488" r:id="rId389" name="Check Box 464">
              <controlPr defaultSize="0" autoFill="0" autoLine="0" autoPict="0">
                <anchor moveWithCells="1">
                  <from>
                    <xdr:col>1</xdr:col>
                    <xdr:colOff>66675</xdr:colOff>
                    <xdr:row>723</xdr:row>
                    <xdr:rowOff>0</xdr:rowOff>
                  </from>
                  <to>
                    <xdr:col>2</xdr:col>
                    <xdr:colOff>66675</xdr:colOff>
                    <xdr:row>724</xdr:row>
                    <xdr:rowOff>0</xdr:rowOff>
                  </to>
                </anchor>
              </controlPr>
            </control>
          </mc:Choice>
        </mc:AlternateContent>
        <mc:AlternateContent xmlns:mc="http://schemas.openxmlformats.org/markup-compatibility/2006">
          <mc:Choice Requires="x14">
            <control shapeId="1489" r:id="rId390" name="Check Box 465">
              <controlPr defaultSize="0" autoFill="0" autoLine="0" autoPict="0">
                <anchor moveWithCells="1">
                  <from>
                    <xdr:col>1</xdr:col>
                    <xdr:colOff>66675</xdr:colOff>
                    <xdr:row>728</xdr:row>
                    <xdr:rowOff>0</xdr:rowOff>
                  </from>
                  <to>
                    <xdr:col>1</xdr:col>
                    <xdr:colOff>876300</xdr:colOff>
                    <xdr:row>729</xdr:row>
                    <xdr:rowOff>0</xdr:rowOff>
                  </to>
                </anchor>
              </controlPr>
            </control>
          </mc:Choice>
        </mc:AlternateContent>
        <mc:AlternateContent xmlns:mc="http://schemas.openxmlformats.org/markup-compatibility/2006">
          <mc:Choice Requires="x14">
            <control shapeId="1490" r:id="rId391" name="Check Box 466">
              <controlPr defaultSize="0" autoFill="0" autoLine="0" autoPict="0">
                <anchor moveWithCells="1">
                  <from>
                    <xdr:col>1</xdr:col>
                    <xdr:colOff>66675</xdr:colOff>
                    <xdr:row>731</xdr:row>
                    <xdr:rowOff>0</xdr:rowOff>
                  </from>
                  <to>
                    <xdr:col>1</xdr:col>
                    <xdr:colOff>876300</xdr:colOff>
                    <xdr:row>732</xdr:row>
                    <xdr:rowOff>0</xdr:rowOff>
                  </to>
                </anchor>
              </controlPr>
            </control>
          </mc:Choice>
        </mc:AlternateContent>
        <mc:AlternateContent xmlns:mc="http://schemas.openxmlformats.org/markup-compatibility/2006">
          <mc:Choice Requires="x14">
            <control shapeId="1491" r:id="rId392" name="Check Box 467">
              <controlPr defaultSize="0" autoFill="0" autoLine="0" autoPict="0">
                <anchor moveWithCells="1">
                  <from>
                    <xdr:col>1</xdr:col>
                    <xdr:colOff>66675</xdr:colOff>
                    <xdr:row>731</xdr:row>
                    <xdr:rowOff>0</xdr:rowOff>
                  </from>
                  <to>
                    <xdr:col>2</xdr:col>
                    <xdr:colOff>47625</xdr:colOff>
                    <xdr:row>732</xdr:row>
                    <xdr:rowOff>0</xdr:rowOff>
                  </to>
                </anchor>
              </controlPr>
            </control>
          </mc:Choice>
        </mc:AlternateContent>
        <mc:AlternateContent xmlns:mc="http://schemas.openxmlformats.org/markup-compatibility/2006">
          <mc:Choice Requires="x14">
            <control shapeId="1492" r:id="rId393" name="Check Box 468">
              <controlPr defaultSize="0" autoFill="0" autoLine="0" autoPict="0">
                <anchor moveWithCells="1">
                  <from>
                    <xdr:col>1</xdr:col>
                    <xdr:colOff>66675</xdr:colOff>
                    <xdr:row>736</xdr:row>
                    <xdr:rowOff>0</xdr:rowOff>
                  </from>
                  <to>
                    <xdr:col>1</xdr:col>
                    <xdr:colOff>885825</xdr:colOff>
                    <xdr:row>737</xdr:row>
                    <xdr:rowOff>0</xdr:rowOff>
                  </to>
                </anchor>
              </controlPr>
            </control>
          </mc:Choice>
        </mc:AlternateContent>
        <mc:AlternateContent xmlns:mc="http://schemas.openxmlformats.org/markup-compatibility/2006">
          <mc:Choice Requires="x14">
            <control shapeId="1493" r:id="rId394" name="Check Box 469">
              <controlPr defaultSize="0" autoFill="0" autoLine="0" autoPict="0">
                <anchor moveWithCells="1">
                  <from>
                    <xdr:col>1</xdr:col>
                    <xdr:colOff>66675</xdr:colOff>
                    <xdr:row>739</xdr:row>
                    <xdr:rowOff>0</xdr:rowOff>
                  </from>
                  <to>
                    <xdr:col>1</xdr:col>
                    <xdr:colOff>885825</xdr:colOff>
                    <xdr:row>740</xdr:row>
                    <xdr:rowOff>0</xdr:rowOff>
                  </to>
                </anchor>
              </controlPr>
            </control>
          </mc:Choice>
        </mc:AlternateContent>
        <mc:AlternateContent xmlns:mc="http://schemas.openxmlformats.org/markup-compatibility/2006">
          <mc:Choice Requires="x14">
            <control shapeId="1494" r:id="rId395" name="Check Box 470">
              <controlPr defaultSize="0" autoFill="0" autoLine="0" autoPict="0">
                <anchor moveWithCells="1">
                  <from>
                    <xdr:col>1</xdr:col>
                    <xdr:colOff>66675</xdr:colOff>
                    <xdr:row>739</xdr:row>
                    <xdr:rowOff>0</xdr:rowOff>
                  </from>
                  <to>
                    <xdr:col>2</xdr:col>
                    <xdr:colOff>47625</xdr:colOff>
                    <xdr:row>740</xdr:row>
                    <xdr:rowOff>0</xdr:rowOff>
                  </to>
                </anchor>
              </controlPr>
            </control>
          </mc:Choice>
        </mc:AlternateContent>
        <mc:AlternateContent xmlns:mc="http://schemas.openxmlformats.org/markup-compatibility/2006">
          <mc:Choice Requires="x14">
            <control shapeId="1495" r:id="rId396" name="Group Box 471">
              <controlPr defaultSize="0" autoFill="0" autoPict="0">
                <anchor moveWithCells="1">
                  <from>
                    <xdr:col>1</xdr:col>
                    <xdr:colOff>733425</xdr:colOff>
                    <xdr:row>9</xdr:row>
                    <xdr:rowOff>447675</xdr:rowOff>
                  </from>
                  <to>
                    <xdr:col>9</xdr:col>
                    <xdr:colOff>76200</xdr:colOff>
                    <xdr:row>25</xdr:row>
                    <xdr:rowOff>209550</xdr:rowOff>
                  </to>
                </anchor>
              </controlPr>
            </control>
          </mc:Choice>
        </mc:AlternateContent>
        <mc:AlternateContent xmlns:mc="http://schemas.openxmlformats.org/markup-compatibility/2006">
          <mc:Choice Requires="x14">
            <control shapeId="1496" r:id="rId397" name="Group Box 472">
              <controlPr defaultSize="0" autoFill="0" autoPict="0">
                <anchor moveWithCells="1">
                  <from>
                    <xdr:col>1</xdr:col>
                    <xdr:colOff>638175</xdr:colOff>
                    <xdr:row>29</xdr:row>
                    <xdr:rowOff>76200</xdr:rowOff>
                  </from>
                  <to>
                    <xdr:col>9</xdr:col>
                    <xdr:colOff>95250</xdr:colOff>
                    <xdr:row>45</xdr:row>
                    <xdr:rowOff>219075</xdr:rowOff>
                  </to>
                </anchor>
              </controlPr>
            </control>
          </mc:Choice>
        </mc:AlternateContent>
        <mc:AlternateContent xmlns:mc="http://schemas.openxmlformats.org/markup-compatibility/2006">
          <mc:Choice Requires="x14">
            <control shapeId="1497" r:id="rId398" name="Group Box 473">
              <controlPr defaultSize="0" autoFill="0" autoPict="0">
                <anchor moveWithCells="1">
                  <from>
                    <xdr:col>0</xdr:col>
                    <xdr:colOff>504825</xdr:colOff>
                    <xdr:row>52</xdr:row>
                    <xdr:rowOff>190500</xdr:rowOff>
                  </from>
                  <to>
                    <xdr:col>5</xdr:col>
                    <xdr:colOff>0</xdr:colOff>
                    <xdr:row>56</xdr:row>
                    <xdr:rowOff>114300</xdr:rowOff>
                  </to>
                </anchor>
              </controlPr>
            </control>
          </mc:Choice>
        </mc:AlternateContent>
        <mc:AlternateContent xmlns:mc="http://schemas.openxmlformats.org/markup-compatibility/2006">
          <mc:Choice Requires="x14">
            <control shapeId="1498" r:id="rId399" name="Group Box 474">
              <controlPr defaultSize="0" autoFill="0" autoPict="0">
                <anchor moveWithCells="1">
                  <from>
                    <xdr:col>0</xdr:col>
                    <xdr:colOff>495300</xdr:colOff>
                    <xdr:row>57</xdr:row>
                    <xdr:rowOff>47625</xdr:rowOff>
                  </from>
                  <to>
                    <xdr:col>5</xdr:col>
                    <xdr:colOff>47625</xdr:colOff>
                    <xdr:row>61</xdr:row>
                    <xdr:rowOff>190500</xdr:rowOff>
                  </to>
                </anchor>
              </controlPr>
            </control>
          </mc:Choice>
        </mc:AlternateContent>
        <mc:AlternateContent xmlns:mc="http://schemas.openxmlformats.org/markup-compatibility/2006">
          <mc:Choice Requires="x14">
            <control shapeId="1499" r:id="rId400" name="Group Box 475">
              <controlPr defaultSize="0" autoFill="0" autoPict="0">
                <anchor moveWithCells="1">
                  <from>
                    <xdr:col>0</xdr:col>
                    <xdr:colOff>428625</xdr:colOff>
                    <xdr:row>64</xdr:row>
                    <xdr:rowOff>219075</xdr:rowOff>
                  </from>
                  <to>
                    <xdr:col>5</xdr:col>
                    <xdr:colOff>28575</xdr:colOff>
                    <xdr:row>69</xdr:row>
                    <xdr:rowOff>95250</xdr:rowOff>
                  </to>
                </anchor>
              </controlPr>
            </control>
          </mc:Choice>
        </mc:AlternateContent>
        <mc:AlternateContent xmlns:mc="http://schemas.openxmlformats.org/markup-compatibility/2006">
          <mc:Choice Requires="x14">
            <control shapeId="1500" r:id="rId401" name="Group Box 476">
              <controlPr defaultSize="0" autoFill="0" autoPict="0">
                <anchor moveWithCells="1">
                  <from>
                    <xdr:col>0</xdr:col>
                    <xdr:colOff>361950</xdr:colOff>
                    <xdr:row>73</xdr:row>
                    <xdr:rowOff>19050</xdr:rowOff>
                  </from>
                  <to>
                    <xdr:col>5</xdr:col>
                    <xdr:colOff>114300</xdr:colOff>
                    <xdr:row>77</xdr:row>
                    <xdr:rowOff>47625</xdr:rowOff>
                  </to>
                </anchor>
              </controlPr>
            </control>
          </mc:Choice>
        </mc:AlternateContent>
        <mc:AlternateContent xmlns:mc="http://schemas.openxmlformats.org/markup-compatibility/2006">
          <mc:Choice Requires="x14">
            <control shapeId="1501" r:id="rId402" name="Group Box 477">
              <controlPr defaultSize="0" autoFill="0" autoPict="0">
                <anchor moveWithCells="1">
                  <from>
                    <xdr:col>0</xdr:col>
                    <xdr:colOff>428625</xdr:colOff>
                    <xdr:row>80</xdr:row>
                    <xdr:rowOff>285750</xdr:rowOff>
                  </from>
                  <to>
                    <xdr:col>5</xdr:col>
                    <xdr:colOff>219075</xdr:colOff>
                    <xdr:row>84</xdr:row>
                    <xdr:rowOff>238125</xdr:rowOff>
                  </to>
                </anchor>
              </controlPr>
            </control>
          </mc:Choice>
        </mc:AlternateContent>
        <mc:AlternateContent xmlns:mc="http://schemas.openxmlformats.org/markup-compatibility/2006">
          <mc:Choice Requires="x14">
            <control shapeId="1502" r:id="rId403" name="Group Box 478">
              <controlPr defaultSize="0" autoFill="0" autoPict="0">
                <anchor moveWithCells="1">
                  <from>
                    <xdr:col>0</xdr:col>
                    <xdr:colOff>457200</xdr:colOff>
                    <xdr:row>91</xdr:row>
                    <xdr:rowOff>0</xdr:rowOff>
                  </from>
                  <to>
                    <xdr:col>8</xdr:col>
                    <xdr:colOff>123825</xdr:colOff>
                    <xdr:row>102</xdr:row>
                    <xdr:rowOff>238125</xdr:rowOff>
                  </to>
                </anchor>
              </controlPr>
            </control>
          </mc:Choice>
        </mc:AlternateContent>
        <mc:AlternateContent xmlns:mc="http://schemas.openxmlformats.org/markup-compatibility/2006">
          <mc:Choice Requires="x14">
            <control shapeId="1503" r:id="rId404" name="Group Box 479">
              <controlPr defaultSize="0" autoFill="0" autoPict="0">
                <anchor moveWithCells="1">
                  <from>
                    <xdr:col>0</xdr:col>
                    <xdr:colOff>447675</xdr:colOff>
                    <xdr:row>103</xdr:row>
                    <xdr:rowOff>95250</xdr:rowOff>
                  </from>
                  <to>
                    <xdr:col>8</xdr:col>
                    <xdr:colOff>95250</xdr:colOff>
                    <xdr:row>109</xdr:row>
                    <xdr:rowOff>171450</xdr:rowOff>
                  </to>
                </anchor>
              </controlPr>
            </control>
          </mc:Choice>
        </mc:AlternateContent>
        <mc:AlternateContent xmlns:mc="http://schemas.openxmlformats.org/markup-compatibility/2006">
          <mc:Choice Requires="x14">
            <control shapeId="1504" r:id="rId405" name="Group Box 480">
              <controlPr defaultSize="0" autoFill="0" autoPict="0">
                <anchor moveWithCells="1">
                  <from>
                    <xdr:col>0</xdr:col>
                    <xdr:colOff>400050</xdr:colOff>
                    <xdr:row>110</xdr:row>
                    <xdr:rowOff>47625</xdr:rowOff>
                  </from>
                  <to>
                    <xdr:col>8</xdr:col>
                    <xdr:colOff>95250</xdr:colOff>
                    <xdr:row>115</xdr:row>
                    <xdr:rowOff>95250</xdr:rowOff>
                  </to>
                </anchor>
              </controlPr>
            </control>
          </mc:Choice>
        </mc:AlternateContent>
        <mc:AlternateContent xmlns:mc="http://schemas.openxmlformats.org/markup-compatibility/2006">
          <mc:Choice Requires="x14">
            <control shapeId="1505" r:id="rId406" name="Group Box 481">
              <controlPr defaultSize="0" autoFill="0" autoPict="0">
                <anchor moveWithCells="1">
                  <from>
                    <xdr:col>0</xdr:col>
                    <xdr:colOff>447675</xdr:colOff>
                    <xdr:row>116</xdr:row>
                    <xdr:rowOff>0</xdr:rowOff>
                  </from>
                  <to>
                    <xdr:col>8</xdr:col>
                    <xdr:colOff>114300</xdr:colOff>
                    <xdr:row>121</xdr:row>
                    <xdr:rowOff>257175</xdr:rowOff>
                  </to>
                </anchor>
              </controlPr>
            </control>
          </mc:Choice>
        </mc:AlternateContent>
        <mc:AlternateContent xmlns:mc="http://schemas.openxmlformats.org/markup-compatibility/2006">
          <mc:Choice Requires="x14">
            <control shapeId="1506" r:id="rId407" name="Group Box 482">
              <controlPr defaultSize="0" autoFill="0" autoPict="0">
                <anchor moveWithCells="1">
                  <from>
                    <xdr:col>0</xdr:col>
                    <xdr:colOff>409575</xdr:colOff>
                    <xdr:row>122</xdr:row>
                    <xdr:rowOff>114300</xdr:rowOff>
                  </from>
                  <to>
                    <xdr:col>8</xdr:col>
                    <xdr:colOff>66675</xdr:colOff>
                    <xdr:row>127</xdr:row>
                    <xdr:rowOff>114300</xdr:rowOff>
                  </to>
                </anchor>
              </controlPr>
            </control>
          </mc:Choice>
        </mc:AlternateContent>
        <mc:AlternateContent xmlns:mc="http://schemas.openxmlformats.org/markup-compatibility/2006">
          <mc:Choice Requires="x14">
            <control shapeId="1507" r:id="rId408" name="Group Box 483">
              <controlPr defaultSize="0" autoFill="0" autoPict="0">
                <anchor moveWithCells="1">
                  <from>
                    <xdr:col>0</xdr:col>
                    <xdr:colOff>428625</xdr:colOff>
                    <xdr:row>128</xdr:row>
                    <xdr:rowOff>76200</xdr:rowOff>
                  </from>
                  <to>
                    <xdr:col>8</xdr:col>
                    <xdr:colOff>76200</xdr:colOff>
                    <xdr:row>133</xdr:row>
                    <xdr:rowOff>161925</xdr:rowOff>
                  </to>
                </anchor>
              </controlPr>
            </control>
          </mc:Choice>
        </mc:AlternateContent>
        <mc:AlternateContent xmlns:mc="http://schemas.openxmlformats.org/markup-compatibility/2006">
          <mc:Choice Requires="x14">
            <control shapeId="1508" r:id="rId409" name="Group Box 484">
              <controlPr defaultSize="0" autoFill="0" autoPict="0">
                <anchor moveWithCells="1">
                  <from>
                    <xdr:col>0</xdr:col>
                    <xdr:colOff>447675</xdr:colOff>
                    <xdr:row>134</xdr:row>
                    <xdr:rowOff>76200</xdr:rowOff>
                  </from>
                  <to>
                    <xdr:col>8</xdr:col>
                    <xdr:colOff>114300</xdr:colOff>
                    <xdr:row>142</xdr:row>
                    <xdr:rowOff>123825</xdr:rowOff>
                  </to>
                </anchor>
              </controlPr>
            </control>
          </mc:Choice>
        </mc:AlternateContent>
        <mc:AlternateContent xmlns:mc="http://schemas.openxmlformats.org/markup-compatibility/2006">
          <mc:Choice Requires="x14">
            <control shapeId="1509" r:id="rId410" name="Group Box 485">
              <controlPr defaultSize="0" autoFill="0" autoPict="0">
                <anchor moveWithCells="1">
                  <from>
                    <xdr:col>0</xdr:col>
                    <xdr:colOff>447675</xdr:colOff>
                    <xdr:row>143</xdr:row>
                    <xdr:rowOff>161925</xdr:rowOff>
                  </from>
                  <to>
                    <xdr:col>8</xdr:col>
                    <xdr:colOff>171450</xdr:colOff>
                    <xdr:row>148</xdr:row>
                    <xdr:rowOff>66675</xdr:rowOff>
                  </to>
                </anchor>
              </controlPr>
            </control>
          </mc:Choice>
        </mc:AlternateContent>
        <mc:AlternateContent xmlns:mc="http://schemas.openxmlformats.org/markup-compatibility/2006">
          <mc:Choice Requires="x14">
            <control shapeId="1510" r:id="rId411" name="Group Box 486">
              <controlPr defaultSize="0" autoFill="0" autoPict="0">
                <anchor moveWithCells="1">
                  <from>
                    <xdr:col>0</xdr:col>
                    <xdr:colOff>400050</xdr:colOff>
                    <xdr:row>148</xdr:row>
                    <xdr:rowOff>285750</xdr:rowOff>
                  </from>
                  <to>
                    <xdr:col>8</xdr:col>
                    <xdr:colOff>161925</xdr:colOff>
                    <xdr:row>164</xdr:row>
                    <xdr:rowOff>142875</xdr:rowOff>
                  </to>
                </anchor>
              </controlPr>
            </control>
          </mc:Choice>
        </mc:AlternateContent>
        <mc:AlternateContent xmlns:mc="http://schemas.openxmlformats.org/markup-compatibility/2006">
          <mc:Choice Requires="x14">
            <control shapeId="1511" r:id="rId412" name="Group Box 487">
              <controlPr defaultSize="0" autoFill="0" autoPict="0">
                <anchor moveWithCells="1">
                  <from>
                    <xdr:col>0</xdr:col>
                    <xdr:colOff>352425</xdr:colOff>
                    <xdr:row>165</xdr:row>
                    <xdr:rowOff>28575</xdr:rowOff>
                  </from>
                  <to>
                    <xdr:col>8</xdr:col>
                    <xdr:colOff>142875</xdr:colOff>
                    <xdr:row>169</xdr:row>
                    <xdr:rowOff>123825</xdr:rowOff>
                  </to>
                </anchor>
              </controlPr>
            </control>
          </mc:Choice>
        </mc:AlternateContent>
        <mc:AlternateContent xmlns:mc="http://schemas.openxmlformats.org/markup-compatibility/2006">
          <mc:Choice Requires="x14">
            <control shapeId="1512" r:id="rId413" name="Group Box 488">
              <controlPr defaultSize="0" autoFill="0" autoPict="0">
                <anchor moveWithCells="1">
                  <from>
                    <xdr:col>0</xdr:col>
                    <xdr:colOff>352425</xdr:colOff>
                    <xdr:row>170</xdr:row>
                    <xdr:rowOff>28575</xdr:rowOff>
                  </from>
                  <to>
                    <xdr:col>8</xdr:col>
                    <xdr:colOff>219075</xdr:colOff>
                    <xdr:row>174</xdr:row>
                    <xdr:rowOff>114300</xdr:rowOff>
                  </to>
                </anchor>
              </controlPr>
            </control>
          </mc:Choice>
        </mc:AlternateContent>
        <mc:AlternateContent xmlns:mc="http://schemas.openxmlformats.org/markup-compatibility/2006">
          <mc:Choice Requires="x14">
            <control shapeId="1513" r:id="rId414" name="Group Box 489">
              <controlPr defaultSize="0" autoFill="0" autoPict="0">
                <anchor moveWithCells="1">
                  <from>
                    <xdr:col>0</xdr:col>
                    <xdr:colOff>361950</xdr:colOff>
                    <xdr:row>175</xdr:row>
                    <xdr:rowOff>0</xdr:rowOff>
                  </from>
                  <to>
                    <xdr:col>8</xdr:col>
                    <xdr:colOff>209550</xdr:colOff>
                    <xdr:row>184</xdr:row>
                    <xdr:rowOff>171450</xdr:rowOff>
                  </to>
                </anchor>
              </controlPr>
            </control>
          </mc:Choice>
        </mc:AlternateContent>
        <mc:AlternateContent xmlns:mc="http://schemas.openxmlformats.org/markup-compatibility/2006">
          <mc:Choice Requires="x14">
            <control shapeId="1514" r:id="rId415" name="Group Box 490">
              <controlPr defaultSize="0" autoFill="0" autoPict="0">
                <anchor moveWithCells="1">
                  <from>
                    <xdr:col>0</xdr:col>
                    <xdr:colOff>409575</xdr:colOff>
                    <xdr:row>186</xdr:row>
                    <xdr:rowOff>47625</xdr:rowOff>
                  </from>
                  <to>
                    <xdr:col>8</xdr:col>
                    <xdr:colOff>219075</xdr:colOff>
                    <xdr:row>191</xdr:row>
                    <xdr:rowOff>114300</xdr:rowOff>
                  </to>
                </anchor>
              </controlPr>
            </control>
          </mc:Choice>
        </mc:AlternateContent>
        <mc:AlternateContent xmlns:mc="http://schemas.openxmlformats.org/markup-compatibility/2006">
          <mc:Choice Requires="x14">
            <control shapeId="1515" r:id="rId416" name="Group Box 491">
              <controlPr defaultSize="0" autoFill="0" autoPict="0">
                <anchor moveWithCells="1">
                  <from>
                    <xdr:col>0</xdr:col>
                    <xdr:colOff>381000</xdr:colOff>
                    <xdr:row>192</xdr:row>
                    <xdr:rowOff>19050</xdr:rowOff>
                  </from>
                  <to>
                    <xdr:col>8</xdr:col>
                    <xdr:colOff>257175</xdr:colOff>
                    <xdr:row>205</xdr:row>
                    <xdr:rowOff>114300</xdr:rowOff>
                  </to>
                </anchor>
              </controlPr>
            </control>
          </mc:Choice>
        </mc:AlternateContent>
        <mc:AlternateContent xmlns:mc="http://schemas.openxmlformats.org/markup-compatibility/2006">
          <mc:Choice Requires="x14">
            <control shapeId="1516" r:id="rId417" name="Group Box 492">
              <controlPr defaultSize="0" autoFill="0" autoPict="0">
                <anchor moveWithCells="1">
                  <from>
                    <xdr:col>0</xdr:col>
                    <xdr:colOff>400050</xdr:colOff>
                    <xdr:row>206</xdr:row>
                    <xdr:rowOff>28575</xdr:rowOff>
                  </from>
                  <to>
                    <xdr:col>8</xdr:col>
                    <xdr:colOff>257175</xdr:colOff>
                    <xdr:row>215</xdr:row>
                    <xdr:rowOff>28575</xdr:rowOff>
                  </to>
                </anchor>
              </controlPr>
            </control>
          </mc:Choice>
        </mc:AlternateContent>
        <mc:AlternateContent xmlns:mc="http://schemas.openxmlformats.org/markup-compatibility/2006">
          <mc:Choice Requires="x14">
            <control shapeId="1517" r:id="rId418" name="Group Box 493">
              <controlPr defaultSize="0" autoFill="0" autoPict="0">
                <anchor moveWithCells="1">
                  <from>
                    <xdr:col>0</xdr:col>
                    <xdr:colOff>381000</xdr:colOff>
                    <xdr:row>252</xdr:row>
                    <xdr:rowOff>171450</xdr:rowOff>
                  </from>
                  <to>
                    <xdr:col>7</xdr:col>
                    <xdr:colOff>314325</xdr:colOff>
                    <xdr:row>274</xdr:row>
                    <xdr:rowOff>47625</xdr:rowOff>
                  </to>
                </anchor>
              </controlPr>
            </control>
          </mc:Choice>
        </mc:AlternateContent>
        <mc:AlternateContent xmlns:mc="http://schemas.openxmlformats.org/markup-compatibility/2006">
          <mc:Choice Requires="x14">
            <control shapeId="1518" r:id="rId419" name="Group Box 494">
              <controlPr defaultSize="0" autoFill="0" autoPict="0">
                <anchor moveWithCells="1">
                  <from>
                    <xdr:col>0</xdr:col>
                    <xdr:colOff>333375</xdr:colOff>
                    <xdr:row>275</xdr:row>
                    <xdr:rowOff>142875</xdr:rowOff>
                  </from>
                  <to>
                    <xdr:col>7</xdr:col>
                    <xdr:colOff>352425</xdr:colOff>
                    <xdr:row>281</xdr:row>
                    <xdr:rowOff>76200</xdr:rowOff>
                  </to>
                </anchor>
              </controlPr>
            </control>
          </mc:Choice>
        </mc:AlternateContent>
        <mc:AlternateContent xmlns:mc="http://schemas.openxmlformats.org/markup-compatibility/2006">
          <mc:Choice Requires="x14">
            <control shapeId="1519" r:id="rId420" name="Group Box 495">
              <controlPr defaultSize="0" autoFill="0" autoPict="0">
                <anchor moveWithCells="1">
                  <from>
                    <xdr:col>0</xdr:col>
                    <xdr:colOff>314325</xdr:colOff>
                    <xdr:row>281</xdr:row>
                    <xdr:rowOff>266700</xdr:rowOff>
                  </from>
                  <to>
                    <xdr:col>7</xdr:col>
                    <xdr:colOff>428625</xdr:colOff>
                    <xdr:row>290</xdr:row>
                    <xdr:rowOff>114300</xdr:rowOff>
                  </to>
                </anchor>
              </controlPr>
            </control>
          </mc:Choice>
        </mc:AlternateContent>
        <mc:AlternateContent xmlns:mc="http://schemas.openxmlformats.org/markup-compatibility/2006">
          <mc:Choice Requires="x14">
            <control shapeId="1520" r:id="rId421" name="Group Box 496">
              <controlPr defaultSize="0" autoFill="0" autoPict="0">
                <anchor moveWithCells="1">
                  <from>
                    <xdr:col>0</xdr:col>
                    <xdr:colOff>285750</xdr:colOff>
                    <xdr:row>291</xdr:row>
                    <xdr:rowOff>66675</xdr:rowOff>
                  </from>
                  <to>
                    <xdr:col>7</xdr:col>
                    <xdr:colOff>400050</xdr:colOff>
                    <xdr:row>299</xdr:row>
                    <xdr:rowOff>114300</xdr:rowOff>
                  </to>
                </anchor>
              </controlPr>
            </control>
          </mc:Choice>
        </mc:AlternateContent>
        <mc:AlternateContent xmlns:mc="http://schemas.openxmlformats.org/markup-compatibility/2006">
          <mc:Choice Requires="x14">
            <control shapeId="1521" r:id="rId422" name="Group Box 497">
              <controlPr defaultSize="0" autoFill="0" autoPict="0">
                <anchor moveWithCells="1">
                  <from>
                    <xdr:col>0</xdr:col>
                    <xdr:colOff>238125</xdr:colOff>
                    <xdr:row>299</xdr:row>
                    <xdr:rowOff>285750</xdr:rowOff>
                  </from>
                  <to>
                    <xdr:col>7</xdr:col>
                    <xdr:colOff>457200</xdr:colOff>
                    <xdr:row>321</xdr:row>
                    <xdr:rowOff>66675</xdr:rowOff>
                  </to>
                </anchor>
              </controlPr>
            </control>
          </mc:Choice>
        </mc:AlternateContent>
        <mc:AlternateContent xmlns:mc="http://schemas.openxmlformats.org/markup-compatibility/2006">
          <mc:Choice Requires="x14">
            <control shapeId="1522" r:id="rId423" name="Group Box 498">
              <controlPr defaultSize="0" autoFill="0" autoPict="0">
                <anchor moveWithCells="1">
                  <from>
                    <xdr:col>0</xdr:col>
                    <xdr:colOff>209550</xdr:colOff>
                    <xdr:row>322</xdr:row>
                    <xdr:rowOff>66675</xdr:rowOff>
                  </from>
                  <to>
                    <xdr:col>7</xdr:col>
                    <xdr:colOff>476250</xdr:colOff>
                    <xdr:row>328</xdr:row>
                    <xdr:rowOff>76200</xdr:rowOff>
                  </to>
                </anchor>
              </controlPr>
            </control>
          </mc:Choice>
        </mc:AlternateContent>
        <mc:AlternateContent xmlns:mc="http://schemas.openxmlformats.org/markup-compatibility/2006">
          <mc:Choice Requires="x14">
            <control shapeId="1523" r:id="rId424" name="Group Box 499">
              <controlPr defaultSize="0" autoFill="0" autoPict="0">
                <anchor moveWithCells="1">
                  <from>
                    <xdr:col>0</xdr:col>
                    <xdr:colOff>219075</xdr:colOff>
                    <xdr:row>328</xdr:row>
                    <xdr:rowOff>266700</xdr:rowOff>
                  </from>
                  <to>
                    <xdr:col>7</xdr:col>
                    <xdr:colOff>447675</xdr:colOff>
                    <xdr:row>340</xdr:row>
                    <xdr:rowOff>209550</xdr:rowOff>
                  </to>
                </anchor>
              </controlPr>
            </control>
          </mc:Choice>
        </mc:AlternateContent>
        <mc:AlternateContent xmlns:mc="http://schemas.openxmlformats.org/markup-compatibility/2006">
          <mc:Choice Requires="x14">
            <control shapeId="1524" r:id="rId425" name="Group Box 500">
              <controlPr defaultSize="0" autoFill="0" autoPict="0">
                <anchor moveWithCells="1">
                  <from>
                    <xdr:col>0</xdr:col>
                    <xdr:colOff>190500</xdr:colOff>
                    <xdr:row>341</xdr:row>
                    <xdr:rowOff>95250</xdr:rowOff>
                  </from>
                  <to>
                    <xdr:col>7</xdr:col>
                    <xdr:colOff>495300</xdr:colOff>
                    <xdr:row>349</xdr:row>
                    <xdr:rowOff>285750</xdr:rowOff>
                  </to>
                </anchor>
              </controlPr>
            </control>
          </mc:Choice>
        </mc:AlternateContent>
        <mc:AlternateContent xmlns:mc="http://schemas.openxmlformats.org/markup-compatibility/2006">
          <mc:Choice Requires="x14">
            <control shapeId="1525" r:id="rId426" name="Group Box 501">
              <controlPr defaultSize="0" autoFill="0" autoPict="0">
                <anchor moveWithCells="1">
                  <from>
                    <xdr:col>0</xdr:col>
                    <xdr:colOff>409575</xdr:colOff>
                    <xdr:row>366</xdr:row>
                    <xdr:rowOff>171450</xdr:rowOff>
                  </from>
                  <to>
                    <xdr:col>5</xdr:col>
                    <xdr:colOff>409575</xdr:colOff>
                    <xdr:row>372</xdr:row>
                    <xdr:rowOff>161925</xdr:rowOff>
                  </to>
                </anchor>
              </controlPr>
            </control>
          </mc:Choice>
        </mc:AlternateContent>
        <mc:AlternateContent xmlns:mc="http://schemas.openxmlformats.org/markup-compatibility/2006">
          <mc:Choice Requires="x14">
            <control shapeId="1526" r:id="rId427" name="Group Box 502">
              <controlPr defaultSize="0" autoFill="0" autoPict="0">
                <anchor moveWithCells="1">
                  <from>
                    <xdr:col>0</xdr:col>
                    <xdr:colOff>361950</xdr:colOff>
                    <xdr:row>373</xdr:row>
                    <xdr:rowOff>47625</xdr:rowOff>
                  </from>
                  <to>
                    <xdr:col>5</xdr:col>
                    <xdr:colOff>428625</xdr:colOff>
                    <xdr:row>390</xdr:row>
                    <xdr:rowOff>123825</xdr:rowOff>
                  </to>
                </anchor>
              </controlPr>
            </control>
          </mc:Choice>
        </mc:AlternateContent>
        <mc:AlternateContent xmlns:mc="http://schemas.openxmlformats.org/markup-compatibility/2006">
          <mc:Choice Requires="x14">
            <control shapeId="1527" r:id="rId428" name="Group Box 503">
              <controlPr defaultSize="0" autoFill="0" autoPict="0">
                <anchor moveWithCells="1">
                  <from>
                    <xdr:col>0</xdr:col>
                    <xdr:colOff>361950</xdr:colOff>
                    <xdr:row>391</xdr:row>
                    <xdr:rowOff>47625</xdr:rowOff>
                  </from>
                  <to>
                    <xdr:col>5</xdr:col>
                    <xdr:colOff>571500</xdr:colOff>
                    <xdr:row>398</xdr:row>
                    <xdr:rowOff>266700</xdr:rowOff>
                  </to>
                </anchor>
              </controlPr>
            </control>
          </mc:Choice>
        </mc:AlternateContent>
        <mc:AlternateContent xmlns:mc="http://schemas.openxmlformats.org/markup-compatibility/2006">
          <mc:Choice Requires="x14">
            <control shapeId="1528" r:id="rId429" name="Group Box 504">
              <controlPr defaultSize="0" autoFill="0" autoPict="0">
                <anchor moveWithCells="1">
                  <from>
                    <xdr:col>0</xdr:col>
                    <xdr:colOff>352425</xdr:colOff>
                    <xdr:row>399</xdr:row>
                    <xdr:rowOff>95250</xdr:rowOff>
                  </from>
                  <to>
                    <xdr:col>6</xdr:col>
                    <xdr:colOff>142875</xdr:colOff>
                    <xdr:row>420</xdr:row>
                    <xdr:rowOff>47625</xdr:rowOff>
                  </to>
                </anchor>
              </controlPr>
            </control>
          </mc:Choice>
        </mc:AlternateContent>
        <mc:AlternateContent xmlns:mc="http://schemas.openxmlformats.org/markup-compatibility/2006">
          <mc:Choice Requires="x14">
            <control shapeId="1529" r:id="rId430" name="Group Box 505">
              <controlPr defaultSize="0" autoFill="0" autoPict="0">
                <anchor moveWithCells="1">
                  <from>
                    <xdr:col>0</xdr:col>
                    <xdr:colOff>361950</xdr:colOff>
                    <xdr:row>421</xdr:row>
                    <xdr:rowOff>28575</xdr:rowOff>
                  </from>
                  <to>
                    <xdr:col>6</xdr:col>
                    <xdr:colOff>95250</xdr:colOff>
                    <xdr:row>442</xdr:row>
                    <xdr:rowOff>209550</xdr:rowOff>
                  </to>
                </anchor>
              </controlPr>
            </control>
          </mc:Choice>
        </mc:AlternateContent>
        <mc:AlternateContent xmlns:mc="http://schemas.openxmlformats.org/markup-compatibility/2006">
          <mc:Choice Requires="x14">
            <control shapeId="1530" r:id="rId431" name="Group Box 506">
              <controlPr defaultSize="0" autoFill="0" autoPict="0">
                <anchor moveWithCells="1">
                  <from>
                    <xdr:col>0</xdr:col>
                    <xdr:colOff>361950</xdr:colOff>
                    <xdr:row>443</xdr:row>
                    <xdr:rowOff>142875</xdr:rowOff>
                  </from>
                  <to>
                    <xdr:col>6</xdr:col>
                    <xdr:colOff>66675</xdr:colOff>
                    <xdr:row>457</xdr:row>
                    <xdr:rowOff>219075</xdr:rowOff>
                  </to>
                </anchor>
              </controlPr>
            </control>
          </mc:Choice>
        </mc:AlternateContent>
        <mc:AlternateContent xmlns:mc="http://schemas.openxmlformats.org/markup-compatibility/2006">
          <mc:Choice Requires="x14">
            <control shapeId="1531" r:id="rId432" name="Group Box 507">
              <controlPr defaultSize="0" autoFill="0" autoPict="0">
                <anchor moveWithCells="1">
                  <from>
                    <xdr:col>0</xdr:col>
                    <xdr:colOff>352425</xdr:colOff>
                    <xdr:row>459</xdr:row>
                    <xdr:rowOff>47625</xdr:rowOff>
                  </from>
                  <to>
                    <xdr:col>6</xdr:col>
                    <xdr:colOff>161925</xdr:colOff>
                    <xdr:row>474</xdr:row>
                    <xdr:rowOff>66675</xdr:rowOff>
                  </to>
                </anchor>
              </controlPr>
            </control>
          </mc:Choice>
        </mc:AlternateContent>
        <mc:AlternateContent xmlns:mc="http://schemas.openxmlformats.org/markup-compatibility/2006">
          <mc:Choice Requires="x14">
            <control shapeId="1532" r:id="rId433" name="Group Box 508">
              <controlPr defaultSize="0" autoFill="0" autoPict="0">
                <anchor moveWithCells="1">
                  <from>
                    <xdr:col>0</xdr:col>
                    <xdr:colOff>314325</xdr:colOff>
                    <xdr:row>475</xdr:row>
                    <xdr:rowOff>19050</xdr:rowOff>
                  </from>
                  <to>
                    <xdr:col>6</xdr:col>
                    <xdr:colOff>209550</xdr:colOff>
                    <xdr:row>480</xdr:row>
                    <xdr:rowOff>142875</xdr:rowOff>
                  </to>
                </anchor>
              </controlPr>
            </control>
          </mc:Choice>
        </mc:AlternateContent>
        <mc:AlternateContent xmlns:mc="http://schemas.openxmlformats.org/markup-compatibility/2006">
          <mc:Choice Requires="x14">
            <control shapeId="1533" r:id="rId434" name="Group Box 509">
              <controlPr defaultSize="0" autoFill="0" autoPict="0">
                <anchor moveWithCells="1">
                  <from>
                    <xdr:col>0</xdr:col>
                    <xdr:colOff>266700</xdr:colOff>
                    <xdr:row>481</xdr:row>
                    <xdr:rowOff>142875</xdr:rowOff>
                  </from>
                  <to>
                    <xdr:col>6</xdr:col>
                    <xdr:colOff>266700</xdr:colOff>
                    <xdr:row>487</xdr:row>
                    <xdr:rowOff>114300</xdr:rowOff>
                  </to>
                </anchor>
              </controlPr>
            </control>
          </mc:Choice>
        </mc:AlternateContent>
        <mc:AlternateContent xmlns:mc="http://schemas.openxmlformats.org/markup-compatibility/2006">
          <mc:Choice Requires="x14">
            <control shapeId="1534" r:id="rId435" name="Group Box 510">
              <controlPr defaultSize="0" autoFill="0" autoPict="0">
                <anchor moveWithCells="1">
                  <from>
                    <xdr:col>0</xdr:col>
                    <xdr:colOff>238125</xdr:colOff>
                    <xdr:row>488</xdr:row>
                    <xdr:rowOff>47625</xdr:rowOff>
                  </from>
                  <to>
                    <xdr:col>6</xdr:col>
                    <xdr:colOff>304800</xdr:colOff>
                    <xdr:row>493</xdr:row>
                    <xdr:rowOff>142875</xdr:rowOff>
                  </to>
                </anchor>
              </controlPr>
            </control>
          </mc:Choice>
        </mc:AlternateContent>
        <mc:AlternateContent xmlns:mc="http://schemas.openxmlformats.org/markup-compatibility/2006">
          <mc:Choice Requires="x14">
            <control shapeId="1535" r:id="rId436" name="Group Box 511">
              <controlPr defaultSize="0" autoFill="0" autoPict="0">
                <anchor moveWithCells="1">
                  <from>
                    <xdr:col>0</xdr:col>
                    <xdr:colOff>266700</xdr:colOff>
                    <xdr:row>494</xdr:row>
                    <xdr:rowOff>76200</xdr:rowOff>
                  </from>
                  <to>
                    <xdr:col>7</xdr:col>
                    <xdr:colOff>19050</xdr:colOff>
                    <xdr:row>497</xdr:row>
                    <xdr:rowOff>266700</xdr:rowOff>
                  </to>
                </anchor>
              </controlPr>
            </control>
          </mc:Choice>
        </mc:AlternateContent>
        <mc:AlternateContent xmlns:mc="http://schemas.openxmlformats.org/markup-compatibility/2006">
          <mc:Choice Requires="x14">
            <control shapeId="1536" r:id="rId437" name="Group Box 512">
              <controlPr defaultSize="0" autoFill="0" autoPict="0">
                <anchor moveWithCells="1">
                  <from>
                    <xdr:col>0</xdr:col>
                    <xdr:colOff>257175</xdr:colOff>
                    <xdr:row>498</xdr:row>
                    <xdr:rowOff>190500</xdr:rowOff>
                  </from>
                  <to>
                    <xdr:col>7</xdr:col>
                    <xdr:colOff>19050</xdr:colOff>
                    <xdr:row>503</xdr:row>
                    <xdr:rowOff>95250</xdr:rowOff>
                  </to>
                </anchor>
              </controlPr>
            </control>
          </mc:Choice>
        </mc:AlternateContent>
        <mc:AlternateContent xmlns:mc="http://schemas.openxmlformats.org/markup-compatibility/2006">
          <mc:Choice Requires="x14">
            <control shapeId="1537" r:id="rId438" name="Group Box 513">
              <controlPr defaultSize="0" autoFill="0" autoPict="0">
                <anchor moveWithCells="1">
                  <from>
                    <xdr:col>0</xdr:col>
                    <xdr:colOff>285750</xdr:colOff>
                    <xdr:row>504</xdr:row>
                    <xdr:rowOff>76200</xdr:rowOff>
                  </from>
                  <to>
                    <xdr:col>7</xdr:col>
                    <xdr:colOff>28575</xdr:colOff>
                    <xdr:row>512</xdr:row>
                    <xdr:rowOff>142875</xdr:rowOff>
                  </to>
                </anchor>
              </controlPr>
            </control>
          </mc:Choice>
        </mc:AlternateContent>
        <mc:AlternateContent xmlns:mc="http://schemas.openxmlformats.org/markup-compatibility/2006">
          <mc:Choice Requires="x14">
            <control shapeId="1538" r:id="rId439" name="Group Box 514">
              <controlPr defaultSize="0" autoFill="0" autoPict="0">
                <anchor moveWithCells="1">
                  <from>
                    <xdr:col>0</xdr:col>
                    <xdr:colOff>495300</xdr:colOff>
                    <xdr:row>526</xdr:row>
                    <xdr:rowOff>66675</xdr:rowOff>
                  </from>
                  <to>
                    <xdr:col>8</xdr:col>
                    <xdr:colOff>19050</xdr:colOff>
                    <xdr:row>531</xdr:row>
                    <xdr:rowOff>66675</xdr:rowOff>
                  </to>
                </anchor>
              </controlPr>
            </control>
          </mc:Choice>
        </mc:AlternateContent>
        <mc:AlternateContent xmlns:mc="http://schemas.openxmlformats.org/markup-compatibility/2006">
          <mc:Choice Requires="x14">
            <control shapeId="1539" r:id="rId440" name="Group Box 515">
              <controlPr defaultSize="0" autoFill="0" autoPict="0">
                <anchor moveWithCells="1">
                  <from>
                    <xdr:col>0</xdr:col>
                    <xdr:colOff>457200</xdr:colOff>
                    <xdr:row>545</xdr:row>
                    <xdr:rowOff>47625</xdr:rowOff>
                  </from>
                  <to>
                    <xdr:col>7</xdr:col>
                    <xdr:colOff>266700</xdr:colOff>
                    <xdr:row>550</xdr:row>
                    <xdr:rowOff>171450</xdr:rowOff>
                  </to>
                </anchor>
              </controlPr>
            </control>
          </mc:Choice>
        </mc:AlternateContent>
        <mc:AlternateContent xmlns:mc="http://schemas.openxmlformats.org/markup-compatibility/2006">
          <mc:Choice Requires="x14">
            <control shapeId="1540" r:id="rId441" name="Group Box 516">
              <controlPr defaultSize="0" autoFill="0" autoPict="0">
                <anchor moveWithCells="1">
                  <from>
                    <xdr:col>0</xdr:col>
                    <xdr:colOff>447675</xdr:colOff>
                    <xdr:row>551</xdr:row>
                    <xdr:rowOff>95250</xdr:rowOff>
                  </from>
                  <to>
                    <xdr:col>7</xdr:col>
                    <xdr:colOff>361950</xdr:colOff>
                    <xdr:row>565</xdr:row>
                    <xdr:rowOff>190500</xdr:rowOff>
                  </to>
                </anchor>
              </controlPr>
            </control>
          </mc:Choice>
        </mc:AlternateContent>
        <mc:AlternateContent xmlns:mc="http://schemas.openxmlformats.org/markup-compatibility/2006">
          <mc:Choice Requires="x14">
            <control shapeId="1541" r:id="rId442" name="Group Box 517">
              <controlPr defaultSize="0" autoFill="0" autoPict="0">
                <anchor moveWithCells="1">
                  <from>
                    <xdr:col>0</xdr:col>
                    <xdr:colOff>409575</xdr:colOff>
                    <xdr:row>566</xdr:row>
                    <xdr:rowOff>171450</xdr:rowOff>
                  </from>
                  <to>
                    <xdr:col>7</xdr:col>
                    <xdr:colOff>400050</xdr:colOff>
                    <xdr:row>568</xdr:row>
                    <xdr:rowOff>257175</xdr:rowOff>
                  </to>
                </anchor>
              </controlPr>
            </control>
          </mc:Choice>
        </mc:AlternateContent>
        <mc:AlternateContent xmlns:mc="http://schemas.openxmlformats.org/markup-compatibility/2006">
          <mc:Choice Requires="x14">
            <control shapeId="1542" r:id="rId443" name="Group Box 518">
              <controlPr defaultSize="0" autoFill="0" autoPict="0">
                <anchor moveWithCells="1">
                  <from>
                    <xdr:col>0</xdr:col>
                    <xdr:colOff>400050</xdr:colOff>
                    <xdr:row>569</xdr:row>
                    <xdr:rowOff>219075</xdr:rowOff>
                  </from>
                  <to>
                    <xdr:col>7</xdr:col>
                    <xdr:colOff>542925</xdr:colOff>
                    <xdr:row>580</xdr:row>
                    <xdr:rowOff>161925</xdr:rowOff>
                  </to>
                </anchor>
              </controlPr>
            </control>
          </mc:Choice>
        </mc:AlternateContent>
        <mc:AlternateContent xmlns:mc="http://schemas.openxmlformats.org/markup-compatibility/2006">
          <mc:Choice Requires="x14">
            <control shapeId="1543" r:id="rId444" name="Group Box 519">
              <controlPr defaultSize="0" autoFill="0" autoPict="0">
                <anchor moveWithCells="1">
                  <from>
                    <xdr:col>0</xdr:col>
                    <xdr:colOff>381000</xdr:colOff>
                    <xdr:row>581</xdr:row>
                    <xdr:rowOff>161925</xdr:rowOff>
                  </from>
                  <to>
                    <xdr:col>7</xdr:col>
                    <xdr:colOff>447675</xdr:colOff>
                    <xdr:row>598</xdr:row>
                    <xdr:rowOff>66675</xdr:rowOff>
                  </to>
                </anchor>
              </controlPr>
            </control>
          </mc:Choice>
        </mc:AlternateContent>
        <mc:AlternateContent xmlns:mc="http://schemas.openxmlformats.org/markup-compatibility/2006">
          <mc:Choice Requires="x14">
            <control shapeId="1544" r:id="rId445" name="Group Box 520">
              <controlPr defaultSize="0" autoFill="0" autoPict="0">
                <anchor moveWithCells="1">
                  <from>
                    <xdr:col>0</xdr:col>
                    <xdr:colOff>381000</xdr:colOff>
                    <xdr:row>599</xdr:row>
                    <xdr:rowOff>123825</xdr:rowOff>
                  </from>
                  <to>
                    <xdr:col>7</xdr:col>
                    <xdr:colOff>428625</xdr:colOff>
                    <xdr:row>602</xdr:row>
                    <xdr:rowOff>171450</xdr:rowOff>
                  </to>
                </anchor>
              </controlPr>
            </control>
          </mc:Choice>
        </mc:AlternateContent>
        <mc:AlternateContent xmlns:mc="http://schemas.openxmlformats.org/markup-compatibility/2006">
          <mc:Choice Requires="x14">
            <control shapeId="1545" r:id="rId446" name="Group Box 521">
              <controlPr defaultSize="0" autoFill="0" autoPict="0">
                <anchor moveWithCells="1">
                  <from>
                    <xdr:col>0</xdr:col>
                    <xdr:colOff>314325</xdr:colOff>
                    <xdr:row>603</xdr:row>
                    <xdr:rowOff>219075</xdr:rowOff>
                  </from>
                  <to>
                    <xdr:col>7</xdr:col>
                    <xdr:colOff>381000</xdr:colOff>
                    <xdr:row>617</xdr:row>
                    <xdr:rowOff>114300</xdr:rowOff>
                  </to>
                </anchor>
              </controlPr>
            </control>
          </mc:Choice>
        </mc:AlternateContent>
        <mc:AlternateContent xmlns:mc="http://schemas.openxmlformats.org/markup-compatibility/2006">
          <mc:Choice Requires="x14">
            <control shapeId="1546" r:id="rId447" name="Group Box 522">
              <controlPr defaultSize="0" autoFill="0" autoPict="0">
                <anchor moveWithCells="1">
                  <from>
                    <xdr:col>0</xdr:col>
                    <xdr:colOff>285750</xdr:colOff>
                    <xdr:row>618</xdr:row>
                    <xdr:rowOff>47625</xdr:rowOff>
                  </from>
                  <to>
                    <xdr:col>7</xdr:col>
                    <xdr:colOff>333375</xdr:colOff>
                    <xdr:row>629</xdr:row>
                    <xdr:rowOff>114300</xdr:rowOff>
                  </to>
                </anchor>
              </controlPr>
            </control>
          </mc:Choice>
        </mc:AlternateContent>
        <mc:AlternateContent xmlns:mc="http://schemas.openxmlformats.org/markup-compatibility/2006">
          <mc:Choice Requires="x14">
            <control shapeId="1547" r:id="rId448" name="Group Box 523">
              <controlPr defaultSize="0" autoFill="0" autoPict="0">
                <anchor moveWithCells="1">
                  <from>
                    <xdr:col>0</xdr:col>
                    <xdr:colOff>304800</xdr:colOff>
                    <xdr:row>630</xdr:row>
                    <xdr:rowOff>95250</xdr:rowOff>
                  </from>
                  <to>
                    <xdr:col>6</xdr:col>
                    <xdr:colOff>304800</xdr:colOff>
                    <xdr:row>633</xdr:row>
                    <xdr:rowOff>161925</xdr:rowOff>
                  </to>
                </anchor>
              </controlPr>
            </control>
          </mc:Choice>
        </mc:AlternateContent>
        <mc:AlternateContent xmlns:mc="http://schemas.openxmlformats.org/markup-compatibility/2006">
          <mc:Choice Requires="x14">
            <control shapeId="1548" r:id="rId449" name="Group Box 524">
              <controlPr defaultSize="0" autoFill="0" autoPict="0">
                <anchor moveWithCells="1">
                  <from>
                    <xdr:col>0</xdr:col>
                    <xdr:colOff>257175</xdr:colOff>
                    <xdr:row>634</xdr:row>
                    <xdr:rowOff>123825</xdr:rowOff>
                  </from>
                  <to>
                    <xdr:col>6</xdr:col>
                    <xdr:colOff>333375</xdr:colOff>
                    <xdr:row>638</xdr:row>
                    <xdr:rowOff>257175</xdr:rowOff>
                  </to>
                </anchor>
              </controlPr>
            </control>
          </mc:Choice>
        </mc:AlternateContent>
        <mc:AlternateContent xmlns:mc="http://schemas.openxmlformats.org/markup-compatibility/2006">
          <mc:Choice Requires="x14">
            <control shapeId="1549" r:id="rId450" name="Group Box 525">
              <controlPr defaultSize="0" autoFill="0" autoPict="0">
                <anchor moveWithCells="1">
                  <from>
                    <xdr:col>0</xdr:col>
                    <xdr:colOff>285750</xdr:colOff>
                    <xdr:row>639</xdr:row>
                    <xdr:rowOff>171450</xdr:rowOff>
                  </from>
                  <to>
                    <xdr:col>6</xdr:col>
                    <xdr:colOff>361950</xdr:colOff>
                    <xdr:row>645</xdr:row>
                    <xdr:rowOff>171450</xdr:rowOff>
                  </to>
                </anchor>
              </controlPr>
            </control>
          </mc:Choice>
        </mc:AlternateContent>
        <mc:AlternateContent xmlns:mc="http://schemas.openxmlformats.org/markup-compatibility/2006">
          <mc:Choice Requires="x14">
            <control shapeId="1550" r:id="rId451" name="Group Box 526">
              <controlPr defaultSize="0" autoFill="0" autoPict="0">
                <anchor moveWithCells="1">
                  <from>
                    <xdr:col>0</xdr:col>
                    <xdr:colOff>314325</xdr:colOff>
                    <xdr:row>647</xdr:row>
                    <xdr:rowOff>266700</xdr:rowOff>
                  </from>
                  <to>
                    <xdr:col>7</xdr:col>
                    <xdr:colOff>76200</xdr:colOff>
                    <xdr:row>677</xdr:row>
                    <xdr:rowOff>238125</xdr:rowOff>
                  </to>
                </anchor>
              </controlPr>
            </control>
          </mc:Choice>
        </mc:AlternateContent>
        <mc:AlternateContent xmlns:mc="http://schemas.openxmlformats.org/markup-compatibility/2006">
          <mc:Choice Requires="x14">
            <control shapeId="1551" r:id="rId452" name="Group Box 527">
              <controlPr defaultSize="0" autoFill="0" autoPict="0">
                <anchor moveWithCells="1">
                  <from>
                    <xdr:col>0</xdr:col>
                    <xdr:colOff>333375</xdr:colOff>
                    <xdr:row>678</xdr:row>
                    <xdr:rowOff>266700</xdr:rowOff>
                  </from>
                  <to>
                    <xdr:col>7</xdr:col>
                    <xdr:colOff>190500</xdr:colOff>
                    <xdr:row>683</xdr:row>
                    <xdr:rowOff>123825</xdr:rowOff>
                  </to>
                </anchor>
              </controlPr>
            </control>
          </mc:Choice>
        </mc:AlternateContent>
        <mc:AlternateContent xmlns:mc="http://schemas.openxmlformats.org/markup-compatibility/2006">
          <mc:Choice Requires="x14">
            <control shapeId="1552" r:id="rId453" name="Group Box 528">
              <controlPr defaultSize="0" autoFill="0" autoPict="0">
                <anchor moveWithCells="1">
                  <from>
                    <xdr:col>0</xdr:col>
                    <xdr:colOff>285750</xdr:colOff>
                    <xdr:row>684</xdr:row>
                    <xdr:rowOff>66675</xdr:rowOff>
                  </from>
                  <to>
                    <xdr:col>7</xdr:col>
                    <xdr:colOff>76200</xdr:colOff>
                    <xdr:row>712</xdr:row>
                    <xdr:rowOff>285750</xdr:rowOff>
                  </to>
                </anchor>
              </controlPr>
            </control>
          </mc:Choice>
        </mc:AlternateContent>
        <mc:AlternateContent xmlns:mc="http://schemas.openxmlformats.org/markup-compatibility/2006">
          <mc:Choice Requires="x14">
            <control shapeId="1553" r:id="rId454" name="Group Box 529">
              <controlPr defaultSize="0" autoFill="0" autoPict="0">
                <anchor moveWithCells="1">
                  <from>
                    <xdr:col>0</xdr:col>
                    <xdr:colOff>285750</xdr:colOff>
                    <xdr:row>713</xdr:row>
                    <xdr:rowOff>190500</xdr:rowOff>
                  </from>
                  <to>
                    <xdr:col>7</xdr:col>
                    <xdr:colOff>123825</xdr:colOff>
                    <xdr:row>718</xdr:row>
                    <xdr:rowOff>171450</xdr:rowOff>
                  </to>
                </anchor>
              </controlPr>
            </control>
          </mc:Choice>
        </mc:AlternateContent>
        <mc:AlternateContent xmlns:mc="http://schemas.openxmlformats.org/markup-compatibility/2006">
          <mc:Choice Requires="x14">
            <control shapeId="1554" r:id="rId455" name="Group Box 530">
              <controlPr defaultSize="0" autoFill="0" autoPict="0">
                <anchor moveWithCells="1">
                  <from>
                    <xdr:col>0</xdr:col>
                    <xdr:colOff>266700</xdr:colOff>
                    <xdr:row>719</xdr:row>
                    <xdr:rowOff>19050</xdr:rowOff>
                  </from>
                  <to>
                    <xdr:col>7</xdr:col>
                    <xdr:colOff>142875</xdr:colOff>
                    <xdr:row>726</xdr:row>
                    <xdr:rowOff>190500</xdr:rowOff>
                  </to>
                </anchor>
              </controlPr>
            </control>
          </mc:Choice>
        </mc:AlternateContent>
        <mc:AlternateContent xmlns:mc="http://schemas.openxmlformats.org/markup-compatibility/2006">
          <mc:Choice Requires="x14">
            <control shapeId="1555" r:id="rId456" name="Group Box 531">
              <controlPr defaultSize="0" autoFill="0" autoPict="0">
                <anchor moveWithCells="1">
                  <from>
                    <xdr:col>0</xdr:col>
                    <xdr:colOff>209550</xdr:colOff>
                    <xdr:row>727</xdr:row>
                    <xdr:rowOff>161925</xdr:rowOff>
                  </from>
                  <to>
                    <xdr:col>7</xdr:col>
                    <xdr:colOff>219075</xdr:colOff>
                    <xdr:row>734</xdr:row>
                    <xdr:rowOff>285750</xdr:rowOff>
                  </to>
                </anchor>
              </controlPr>
            </control>
          </mc:Choice>
        </mc:AlternateContent>
        <mc:AlternateContent xmlns:mc="http://schemas.openxmlformats.org/markup-compatibility/2006">
          <mc:Choice Requires="x14">
            <control shapeId="1556" r:id="rId457" name="Group Box 532">
              <controlPr defaultSize="0" autoFill="0" autoPict="0">
                <anchor moveWithCells="1">
                  <from>
                    <xdr:col>0</xdr:col>
                    <xdr:colOff>142875</xdr:colOff>
                    <xdr:row>735</xdr:row>
                    <xdr:rowOff>209550</xdr:rowOff>
                  </from>
                  <to>
                    <xdr:col>7</xdr:col>
                    <xdr:colOff>190500</xdr:colOff>
                    <xdr:row>740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Sheet1!Text13</vt:lpstr>
      <vt:lpstr>Sheet1!Text14</vt:lpstr>
      <vt:lpstr>Sheet1!Text15</vt:lpstr>
      <vt:lpstr>Sheet1!Text19</vt:lpstr>
      <vt:lpstr>Sheet1!Text20</vt:lpstr>
      <vt:lpstr>Sheet1!Text21</vt:lpstr>
      <vt:lpstr>Sheet1!Text29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Anastasia Skapoula</dc:creator>
  <cp:keywords/>
  <dc:description/>
  <cp:lastModifiedBy>Catalina Fernandez Silva</cp:lastModifiedBy>
  <cp:revision/>
  <dcterms:created xsi:type="dcterms:W3CDTF">2023-02-16T13:38:01Z</dcterms:created>
  <dcterms:modified xsi:type="dcterms:W3CDTF">2023-04-13T12:53:29Z</dcterms:modified>
  <cp:category/>
  <cp:contentStatus/>
</cp:coreProperties>
</file>